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BBA\$ Mitarbeiter\lehmann.brigitte\Files für Upload VSEI Homepage 2017 Silvia Keller\"/>
    </mc:Choice>
  </mc:AlternateContent>
  <bookViews>
    <workbookView xWindow="0" yWindow="0" windowWidth="21570" windowHeight="9615"/>
  </bookViews>
  <sheets>
    <sheet name="Montage-Elektriker EFZ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7" i="1" l="1"/>
  <c r="S64" i="1"/>
  <c r="Q108" i="1" l="1"/>
  <c r="K106" i="1"/>
  <c r="O106" i="1" s="1"/>
  <c r="S106" i="1" s="1"/>
  <c r="S102" i="1"/>
  <c r="S74" i="1"/>
  <c r="S72" i="1"/>
  <c r="S70" i="1"/>
  <c r="S68" i="1"/>
  <c r="S62" i="1"/>
  <c r="S60" i="1"/>
  <c r="O55" i="1"/>
  <c r="J55" i="1"/>
  <c r="C55" i="1"/>
  <c r="Q38" i="1"/>
  <c r="O35" i="1"/>
  <c r="S35" i="1" s="1"/>
  <c r="O33" i="1"/>
  <c r="S33" i="1" s="1"/>
  <c r="O31" i="1"/>
  <c r="S31" i="1" s="1"/>
  <c r="O29" i="1"/>
  <c r="S29" i="1" s="1"/>
  <c r="O27" i="1"/>
  <c r="S27" i="1" s="1"/>
  <c r="M25" i="1"/>
  <c r="K25" i="1"/>
  <c r="S77" i="1" l="1"/>
  <c r="S79" i="1" s="1"/>
  <c r="O100" i="1" s="1"/>
  <c r="S100" i="1" s="1"/>
  <c r="O25" i="1"/>
  <c r="S25" i="1" s="1"/>
  <c r="S38" i="1" s="1"/>
  <c r="S40" i="1" s="1"/>
  <c r="O98" i="1" s="1"/>
  <c r="S98" i="1" s="1"/>
  <c r="S108" i="1" l="1"/>
  <c r="S110" i="1" s="1"/>
  <c r="P112" i="1" s="1"/>
</calcChain>
</file>

<file path=xl/sharedStrings.xml><?xml version="1.0" encoding="utf-8"?>
<sst xmlns="http://schemas.openxmlformats.org/spreadsheetml/2006/main" count="171" uniqueCount="94">
  <si>
    <t>Notenformular</t>
  </si>
  <si>
    <t>Montage-Elektriker/in EFZ</t>
  </si>
  <si>
    <t>Prüfungsdatum:</t>
  </si>
  <si>
    <t>Nummer:</t>
  </si>
  <si>
    <t>Personalien der Kandidatin, des Kandidaten:</t>
  </si>
  <si>
    <t>Wohnadresse:</t>
  </si>
  <si>
    <t>Prüfungsort:</t>
  </si>
  <si>
    <t>Bemerkungen zur Abschlussprüfung:</t>
  </si>
  <si>
    <t>Hinweis:</t>
  </si>
  <si>
    <t>Dieses Notenformular stützt sich auf die Wegleitung zum Qualifikationsverfahren Ausgabe 2016.</t>
  </si>
  <si>
    <t>Qualifikationsbereich praktische Arbeit</t>
  </si>
  <si>
    <t>max. Punkte</t>
  </si>
  <si>
    <t>erreichte
 Punkte</t>
  </si>
  <si>
    <t>Halbe oder ganze Noten</t>
  </si>
  <si>
    <t>Gewichtung
in % gemäss Bildungsplan</t>
  </si>
  <si>
    <t>Produkt</t>
  </si>
  <si>
    <t>Pos.</t>
  </si>
  <si>
    <t>Betriebliche Aufgaben und Funktionen, Bearbeitungstechnik</t>
  </si>
  <si>
    <t>Informationsbeschaffung und Auftragsabwicklung</t>
  </si>
  <si>
    <t>40%</t>
  </si>
  <si>
    <t>Bearbeitungstechnik</t>
  </si>
  <si>
    <t>Gesundheitsschutz und Arbeitssicherheit</t>
  </si>
  <si>
    <t>20%</t>
  </si>
  <si>
    <t>=</t>
  </si>
  <si>
    <t>*</t>
  </si>
  <si>
    <t>%</t>
  </si>
  <si>
    <t>Summe</t>
  </si>
  <si>
    <t>100%</t>
  </si>
  <si>
    <t>x</t>
  </si>
  <si>
    <t>Technische Dokumentation</t>
  </si>
  <si>
    <t>3</t>
  </si>
  <si>
    <t>Starkstromanlagen</t>
  </si>
  <si>
    <t>4</t>
  </si>
  <si>
    <t>Schaltgerätekombination</t>
  </si>
  <si>
    <t>5</t>
  </si>
  <si>
    <t>Schwachstromanlagen</t>
  </si>
  <si>
    <t>6</t>
  </si>
  <si>
    <t>Prüfen und Messen</t>
  </si>
  <si>
    <t>Summen</t>
  </si>
  <si>
    <t>: 100%</t>
  </si>
  <si>
    <t>Note praktische Arbeit</t>
  </si>
  <si>
    <t>auf eine Dezimal-
stelle runden</t>
  </si>
  <si>
    <t>Bemerkungen zum Qualifikationsbereich praktische Arbeit:</t>
  </si>
  <si>
    <t>Kandidat/in:</t>
  </si>
  <si>
    <t>Datum:</t>
  </si>
  <si>
    <t>Nr.:</t>
  </si>
  <si>
    <t>Qualifikationsbereich Berufskenntnisse</t>
  </si>
  <si>
    <t>Prüfungsart</t>
  </si>
  <si>
    <t>1</t>
  </si>
  <si>
    <t>mündlich</t>
  </si>
  <si>
    <t>2</t>
  </si>
  <si>
    <t>Technische Dokumentation, Regeln der Technik</t>
  </si>
  <si>
    <t>schriftlich</t>
  </si>
  <si>
    <t>Technische Dokumentation, Schaltplan</t>
  </si>
  <si>
    <t>Technische Dokumentation, Installationsplan</t>
  </si>
  <si>
    <t>Elektrische Systemtechnik, inkl. Technologische Grundlagen</t>
  </si>
  <si>
    <t>7</t>
  </si>
  <si>
    <t>Note Berufskenntnisse</t>
  </si>
  <si>
    <t>Bemerkungen zum Qualifikationsbereich Berufskenntnisse:</t>
  </si>
  <si>
    <t>Für die Prüfungsleitung</t>
  </si>
  <si>
    <t>Die Chefexpertin, der Chefexperte</t>
  </si>
  <si>
    <t>Die Prüfungssekretärin, der Prüfungssekretär</t>
  </si>
  <si>
    <t>Prüfungsergebnis</t>
  </si>
  <si>
    <t>* = halbe oder ganze Noten</t>
  </si>
  <si>
    <t>** = auf eine Dezimalstelle runden</t>
  </si>
  <si>
    <t>**</t>
  </si>
  <si>
    <t>a.</t>
  </si>
  <si>
    <t>Praktische Arbeit</t>
  </si>
  <si>
    <t>b.</t>
  </si>
  <si>
    <t>Berufskenntnisse</t>
  </si>
  <si>
    <t>c.</t>
  </si>
  <si>
    <t>Allgemeinbildung</t>
  </si>
  <si>
    <t>d.</t>
  </si>
  <si>
    <t>Erfahrungsnote</t>
  </si>
  <si>
    <t>Note berufskundlicher Unterricht</t>
  </si>
  <si>
    <t>Note überbetriebliche Kurse</t>
  </si>
  <si>
    <t>Notensumme</t>
  </si>
  <si>
    <t>:</t>
  </si>
  <si>
    <t>Gesamtnote</t>
  </si>
  <si>
    <t>Für die Prüfungskommission</t>
  </si>
  <si>
    <t>Die Präsidentin, der Präsident</t>
  </si>
  <si>
    <t>Die Sekretärin, der Sekretär</t>
  </si>
  <si>
    <t>für das Qualifikationsverfahren gemäss Verordnung des SBFI über die
berufliche Grundbildung vom 27.04.2015</t>
  </si>
  <si>
    <t>Zugelassene Notenwerte</t>
  </si>
  <si>
    <t>Mustermann Damian</t>
  </si>
  <si>
    <t>Name und Vorname:</t>
  </si>
  <si>
    <t>Mündliche Prüfung:</t>
  </si>
  <si>
    <t>Schriftliche Prüfung:</t>
  </si>
  <si>
    <t>Qualifikationsverfahren</t>
  </si>
  <si>
    <t>= %</t>
  </si>
  <si>
    <t>Fachkompetenz</t>
  </si>
  <si>
    <t>Das Qualifikationsverfahren mit Abschlussprüfung ist bestanden, wenn der Qualifikations-bereich "praktische Arbeit" mindestens mit der Note 4 bewertet wird und die Gesamtnote mindestens 4 beträgt. (BiVo Art. 22)</t>
  </si>
  <si>
    <t>Anteil in % gem. QV-Wegleitung</t>
  </si>
  <si>
    <t>Gewichtung
in % gemäss
Bildungsplan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</si>
</sst>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7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FF9"/>
        <bgColor indexed="64"/>
      </patternFill>
    </fill>
    <fill>
      <patternFill patternType="solid">
        <fgColor rgb="FFC3C7C9"/>
        <bgColor indexed="64"/>
      </patternFill>
    </fill>
  </fills>
  <borders count="26">
    <border>
      <left/>
      <right/>
      <top/>
      <bottom/>
      <diagonal/>
    </border>
    <border>
      <left style="medium">
        <color rgb="FFA50021"/>
      </left>
      <right/>
      <top style="medium">
        <color rgb="FFA50021"/>
      </top>
      <bottom/>
      <diagonal/>
    </border>
    <border>
      <left/>
      <right/>
      <top style="medium">
        <color rgb="FFA50021"/>
      </top>
      <bottom/>
      <diagonal/>
    </border>
    <border>
      <left/>
      <right style="medium">
        <color rgb="FFA50021"/>
      </right>
      <top style="medium">
        <color rgb="FFA50021"/>
      </top>
      <bottom/>
      <diagonal/>
    </border>
    <border>
      <left style="medium">
        <color rgb="FFA50021"/>
      </left>
      <right/>
      <top/>
      <bottom/>
      <diagonal/>
    </border>
    <border>
      <left/>
      <right style="medium">
        <color rgb="FFA50021"/>
      </right>
      <top/>
      <bottom/>
      <diagonal/>
    </border>
    <border>
      <left style="medium">
        <color rgb="FFA50021"/>
      </left>
      <right/>
      <top/>
      <bottom style="medium">
        <color rgb="FFA50021"/>
      </bottom>
      <diagonal/>
    </border>
    <border>
      <left/>
      <right/>
      <top/>
      <bottom style="medium">
        <color rgb="FFA50021"/>
      </bottom>
      <diagonal/>
    </border>
    <border>
      <left/>
      <right style="medium">
        <color rgb="FFA50021"/>
      </right>
      <top/>
      <bottom style="medium">
        <color rgb="FFA5002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A50021"/>
      </left>
      <right/>
      <top style="medium">
        <color rgb="FFA50021"/>
      </top>
      <bottom style="medium">
        <color rgb="FFA50021"/>
      </bottom>
      <diagonal/>
    </border>
    <border>
      <left/>
      <right/>
      <top style="medium">
        <color rgb="FFA50021"/>
      </top>
      <bottom style="medium">
        <color rgb="FFA50021"/>
      </bottom>
      <diagonal/>
    </border>
    <border>
      <left/>
      <right style="medium">
        <color rgb="FFA50021"/>
      </right>
      <top style="medium">
        <color rgb="FFA50021"/>
      </top>
      <bottom style="medium">
        <color rgb="FFA5002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0" xfId="0" applyFont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left" vertical="top" wrapText="1"/>
    </xf>
    <xf numFmtId="49" fontId="9" fillId="0" borderId="0" xfId="0" applyNumberFormat="1" applyFont="1" applyBorder="1" applyAlignment="1" applyProtection="1">
      <alignment horizontal="left" vertical="center"/>
    </xf>
    <xf numFmtId="0" fontId="0" fillId="0" borderId="0" xfId="0" applyFont="1"/>
    <xf numFmtId="0" fontId="2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horizontal="right" vertical="center"/>
    </xf>
    <xf numFmtId="0" fontId="2" fillId="2" borderId="8" xfId="0" applyFont="1" applyFill="1" applyBorder="1" applyAlignment="1" applyProtection="1">
      <alignment vertical="center"/>
    </xf>
    <xf numFmtId="49" fontId="13" fillId="0" borderId="0" xfId="0" applyNumberFormat="1" applyFont="1" applyFill="1" applyBorder="1" applyAlignment="1" applyProtection="1">
      <alignment vertical="center" wrapText="1"/>
    </xf>
    <xf numFmtId="49" fontId="11" fillId="0" borderId="0" xfId="0" applyNumberFormat="1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horizontal="right" vertical="center"/>
    </xf>
    <xf numFmtId="0" fontId="17" fillId="0" borderId="0" xfId="0" applyFont="1" applyFill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0" fontId="11" fillId="0" borderId="11" xfId="0" quotePrefix="1" applyFont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center" vertical="center"/>
    </xf>
    <xf numFmtId="0" fontId="12" fillId="0" borderId="0" xfId="0" quotePrefix="1" applyFont="1" applyFill="1" applyAlignment="1" applyProtection="1">
      <alignment vertical="center" wrapText="1"/>
    </xf>
    <xf numFmtId="49" fontId="16" fillId="0" borderId="0" xfId="0" applyNumberFormat="1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vertical="center"/>
    </xf>
    <xf numFmtId="0" fontId="11" fillId="0" borderId="0" xfId="0" quotePrefix="1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quotePrefix="1" applyFont="1" applyFill="1" applyBorder="1" applyAlignment="1" applyProtection="1">
      <alignment horizontal="center" vertical="center"/>
    </xf>
    <xf numFmtId="0" fontId="18" fillId="0" borderId="0" xfId="0" quotePrefix="1" applyFont="1" applyBorder="1" applyAlignment="1" applyProtection="1">
      <alignment horizontal="center" vertical="center"/>
    </xf>
    <xf numFmtId="0" fontId="11" fillId="0" borderId="0" xfId="0" quotePrefix="1" applyFont="1" applyBorder="1" applyAlignment="1" applyProtection="1">
      <alignment horizontal="center" vertical="center"/>
    </xf>
    <xf numFmtId="49" fontId="16" fillId="0" borderId="0" xfId="0" applyNumberFormat="1" applyFont="1" applyBorder="1" applyAlignment="1" applyProtection="1">
      <alignment vertical="center"/>
    </xf>
    <xf numFmtId="0" fontId="14" fillId="0" borderId="12" xfId="0" applyFont="1" applyBorder="1" applyAlignment="1" applyProtection="1">
      <alignment horizontal="center" vertical="center"/>
    </xf>
    <xf numFmtId="164" fontId="14" fillId="0" borderId="12" xfId="0" applyNumberFormat="1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1" fontId="2" fillId="0" borderId="12" xfId="0" applyNumberFormat="1" applyFont="1" applyBorder="1" applyAlignment="1" applyProtection="1">
      <alignment horizontal="center" vertical="center"/>
    </xf>
    <xf numFmtId="0" fontId="16" fillId="0" borderId="0" xfId="0" quotePrefix="1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164" fontId="15" fillId="0" borderId="0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49" fontId="17" fillId="0" borderId="0" xfId="0" applyNumberFormat="1" applyFont="1" applyBorder="1" applyAlignment="1" applyProtection="1">
      <alignment vertical="center"/>
    </xf>
    <xf numFmtId="164" fontId="10" fillId="0" borderId="12" xfId="0" applyNumberFormat="1" applyFont="1" applyBorder="1" applyAlignment="1" applyProtection="1">
      <alignment horizontal="center" vertical="center"/>
    </xf>
    <xf numFmtId="49" fontId="17" fillId="0" borderId="0" xfId="0" applyNumberFormat="1" applyFont="1" applyBorder="1" applyAlignment="1" applyProtection="1">
      <alignment vertical="center" wrapText="1"/>
    </xf>
    <xf numFmtId="164" fontId="13" fillId="0" borderId="0" xfId="0" applyNumberFormat="1" applyFont="1" applyFill="1" applyBorder="1" applyAlignment="1" applyProtection="1">
      <alignment vertical="center"/>
    </xf>
    <xf numFmtId="164" fontId="17" fillId="0" borderId="0" xfId="0" applyNumberFormat="1" applyFont="1" applyBorder="1" applyAlignment="1" applyProtection="1">
      <alignment vertical="center"/>
    </xf>
    <xf numFmtId="49" fontId="17" fillId="0" borderId="0" xfId="0" applyNumberFormat="1" applyFont="1" applyBorder="1" applyAlignment="1" applyProtection="1">
      <alignment horizontal="right" vertical="center" wrapText="1"/>
    </xf>
    <xf numFmtId="0" fontId="17" fillId="0" borderId="0" xfId="0" applyFont="1" applyBorder="1" applyAlignment="1" applyProtection="1">
      <alignment vertical="center" wrapText="1"/>
    </xf>
    <xf numFmtId="49" fontId="12" fillId="0" borderId="0" xfId="0" applyNumberFormat="1" applyFont="1" applyBorder="1" applyAlignment="1" applyProtection="1">
      <alignment vertical="center" wrapText="1"/>
    </xf>
    <xf numFmtId="49" fontId="12" fillId="0" borderId="0" xfId="0" applyNumberFormat="1" applyFont="1" applyBorder="1" applyAlignment="1" applyProtection="1">
      <alignment horizontal="right" vertical="center" wrapText="1"/>
    </xf>
    <xf numFmtId="0" fontId="13" fillId="0" borderId="0" xfId="0" applyFont="1" applyFill="1" applyAlignment="1" applyProtection="1">
      <alignment vertical="center" wrapText="1"/>
    </xf>
    <xf numFmtId="49" fontId="7" fillId="2" borderId="15" xfId="0" applyNumberFormat="1" applyFont="1" applyFill="1" applyBorder="1" applyAlignment="1" applyProtection="1">
      <alignment horizontal="right" vertical="center" wrapText="1"/>
    </xf>
    <xf numFmtId="0" fontId="17" fillId="0" borderId="0" xfId="0" applyFont="1" applyBorder="1" applyProtection="1"/>
    <xf numFmtId="49" fontId="20" fillId="0" borderId="0" xfId="0" applyNumberFormat="1" applyFont="1" applyFill="1" applyBorder="1" applyAlignment="1" applyProtection="1">
      <alignment vertical="top" wrapText="1"/>
    </xf>
    <xf numFmtId="0" fontId="20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vertical="top" wrapText="1"/>
    </xf>
    <xf numFmtId="0" fontId="20" fillId="0" borderId="0" xfId="0" applyFont="1" applyAlignment="1" applyProtection="1">
      <alignment horizontal="right" vertical="top" wrapText="1"/>
    </xf>
    <xf numFmtId="0" fontId="17" fillId="0" borderId="0" xfId="0" applyFont="1" applyProtection="1"/>
    <xf numFmtId="49" fontId="17" fillId="0" borderId="0" xfId="0" applyNumberFormat="1" applyFont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49" fontId="17" fillId="0" borderId="0" xfId="0" applyNumberFormat="1" applyFont="1" applyBorder="1" applyAlignment="1" applyProtection="1"/>
    <xf numFmtId="49" fontId="17" fillId="0" borderId="0" xfId="0" applyNumberFormat="1" applyFont="1" applyBorder="1" applyAlignment="1" applyProtection="1">
      <alignment horizontal="center"/>
    </xf>
    <xf numFmtId="49" fontId="8" fillId="0" borderId="0" xfId="0" applyNumberFormat="1" applyFont="1" applyBorder="1" applyAlignment="1" applyProtection="1">
      <alignment horizontal="left"/>
    </xf>
    <xf numFmtId="49" fontId="17" fillId="0" borderId="0" xfId="0" applyNumberFormat="1" applyFont="1" applyBorder="1" applyProtection="1"/>
    <xf numFmtId="0" fontId="17" fillId="0" borderId="0" xfId="0" applyFont="1" applyAlignment="1" applyProtection="1">
      <alignment horizontal="right"/>
    </xf>
    <xf numFmtId="0" fontId="12" fillId="0" borderId="0" xfId="0" quotePrefix="1" applyFont="1" applyFill="1" applyAlignment="1" applyProtection="1">
      <alignment vertical="top" wrapText="1"/>
    </xf>
    <xf numFmtId="0" fontId="15" fillId="0" borderId="9" xfId="0" applyFont="1" applyFill="1" applyBorder="1" applyAlignment="1" applyProtection="1">
      <alignment horizontal="left" vertical="center"/>
    </xf>
    <xf numFmtId="0" fontId="11" fillId="0" borderId="9" xfId="0" applyFont="1" applyFill="1" applyBorder="1" applyAlignment="1" applyProtection="1">
      <alignment vertical="top"/>
    </xf>
    <xf numFmtId="0" fontId="16" fillId="0" borderId="11" xfId="0" quotePrefix="1" applyFont="1" applyBorder="1" applyAlignment="1" applyProtection="1">
      <alignment horizontal="right" vertical="center"/>
    </xf>
    <xf numFmtId="164" fontId="14" fillId="0" borderId="12" xfId="0" applyNumberFormat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1" fillId="0" borderId="0" xfId="0" quotePrefix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 wrapText="1"/>
    </xf>
    <xf numFmtId="49" fontId="8" fillId="0" borderId="0" xfId="0" applyNumberFormat="1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right" vertical="center" wrapText="1"/>
    </xf>
    <xf numFmtId="0" fontId="9" fillId="0" borderId="0" xfId="0" applyFont="1" applyFill="1" applyAlignment="1" applyProtection="1">
      <alignment horizontal="left" vertical="center" wrapText="1"/>
    </xf>
    <xf numFmtId="49" fontId="15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vertical="top"/>
    </xf>
    <xf numFmtId="0" fontId="16" fillId="0" borderId="0" xfId="0" quotePrefix="1" applyFont="1" applyBorder="1" applyAlignment="1" applyProtection="1">
      <alignment horizontal="right" vertical="center"/>
    </xf>
    <xf numFmtId="164" fontId="14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64" fontId="14" fillId="4" borderId="12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quotePrefix="1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horizontal="center" vertical="center"/>
    </xf>
    <xf numFmtId="164" fontId="14" fillId="4" borderId="12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 wrapText="1"/>
    </xf>
    <xf numFmtId="0" fontId="17" fillId="0" borderId="22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top"/>
    </xf>
    <xf numFmtId="0" fontId="17" fillId="0" borderId="0" xfId="0" applyFont="1" applyFill="1" applyBorder="1" applyAlignment="1" applyProtection="1">
      <alignment vertical="top"/>
    </xf>
    <xf numFmtId="49" fontId="11" fillId="0" borderId="0" xfId="0" applyNumberFormat="1" applyFont="1" applyFill="1" applyBorder="1" applyAlignment="1" applyProtection="1">
      <alignment horizontal="left" vertical="center"/>
    </xf>
    <xf numFmtId="0" fontId="21" fillId="0" borderId="12" xfId="0" applyFont="1" applyBorder="1" applyAlignment="1" applyProtection="1">
      <alignment horizontal="center" vertical="center"/>
    </xf>
    <xf numFmtId="0" fontId="22" fillId="0" borderId="13" xfId="0" quotePrefix="1" applyFont="1" applyFill="1" applyBorder="1" applyAlignment="1" applyProtection="1">
      <alignment horizontal="center" vertical="center"/>
    </xf>
    <xf numFmtId="49" fontId="17" fillId="0" borderId="0" xfId="0" applyNumberFormat="1" applyFont="1" applyAlignment="1" applyProtection="1">
      <alignment horizontal="left" vertical="top"/>
    </xf>
    <xf numFmtId="0" fontId="8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19" fillId="0" borderId="0" xfId="0" applyFont="1"/>
    <xf numFmtId="49" fontId="23" fillId="0" borderId="0" xfId="0" applyNumberFormat="1" applyFont="1" applyFill="1" applyBorder="1" applyAlignment="1" applyProtection="1">
      <alignment horizontal="left" vertical="center"/>
    </xf>
    <xf numFmtId="49" fontId="21" fillId="0" borderId="0" xfId="0" applyNumberFormat="1" applyFont="1" applyFill="1" applyBorder="1" applyAlignment="1" applyProtection="1">
      <alignment horizontal="left" vertical="center"/>
    </xf>
    <xf numFmtId="0" fontId="21" fillId="0" borderId="9" xfId="0" applyFont="1" applyBorder="1" applyAlignment="1" applyProtection="1">
      <alignment horizontal="left" vertical="center" wrapText="1"/>
    </xf>
    <xf numFmtId="0" fontId="21" fillId="0" borderId="11" xfId="0" quotePrefix="1" applyFont="1" applyBorder="1" applyAlignment="1" applyProtection="1">
      <alignment horizontal="center" vertical="center" wrapText="1"/>
    </xf>
    <xf numFmtId="0" fontId="2" fillId="0" borderId="0" xfId="0" quotePrefix="1" applyFont="1" applyAlignment="1" applyProtection="1">
      <alignment horizontal="center" vertical="center"/>
    </xf>
    <xf numFmtId="0" fontId="21" fillId="0" borderId="0" xfId="0" applyFont="1" applyBorder="1" applyAlignment="1" applyProtection="1">
      <alignment horizontal="right" vertical="center"/>
    </xf>
    <xf numFmtId="49" fontId="16" fillId="0" borderId="0" xfId="0" applyNumberFormat="1" applyFont="1" applyFill="1" applyBorder="1" applyAlignment="1" applyProtection="1">
      <alignment vertical="center"/>
    </xf>
    <xf numFmtId="49" fontId="5" fillId="2" borderId="0" xfId="0" applyNumberFormat="1" applyFont="1" applyFill="1" applyBorder="1" applyAlignment="1" applyProtection="1">
      <alignment horizontal="left" vertical="center"/>
    </xf>
    <xf numFmtId="0" fontId="11" fillId="0" borderId="22" xfId="0" applyFont="1" applyBorder="1" applyAlignment="1" applyProtection="1">
      <alignment vertical="center" wrapText="1"/>
    </xf>
    <xf numFmtId="0" fontId="17" fillId="0" borderId="25" xfId="0" applyFont="1" applyBorder="1" applyAlignment="1" applyProtection="1">
      <alignment vertical="center"/>
    </xf>
    <xf numFmtId="0" fontId="10" fillId="0" borderId="0" xfId="0" applyFont="1" applyFill="1" applyAlignment="1" applyProtection="1">
      <alignment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11" fillId="0" borderId="0" xfId="0" quotePrefix="1" applyFont="1" applyBorder="1" applyAlignment="1" applyProtection="1">
      <alignment horizontal="center" vertical="center" wrapText="1"/>
    </xf>
    <xf numFmtId="0" fontId="12" fillId="0" borderId="0" xfId="0" quotePrefix="1" applyFont="1" applyFill="1" applyAlignment="1" applyProtection="1">
      <alignment horizontal="center" vertical="center" wrapText="1"/>
    </xf>
    <xf numFmtId="0" fontId="18" fillId="0" borderId="0" xfId="0" quotePrefix="1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1" fillId="0" borderId="0" xfId="0" quotePrefix="1" applyFont="1" applyBorder="1" applyAlignment="1" applyProtection="1">
      <alignment horizontal="center"/>
    </xf>
    <xf numFmtId="0" fontId="16" fillId="0" borderId="0" xfId="0" applyFont="1" applyBorder="1" applyAlignment="1" applyProtection="1"/>
    <xf numFmtId="0" fontId="15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right"/>
    </xf>
    <xf numFmtId="0" fontId="16" fillId="0" borderId="0" xfId="0" quotePrefix="1" applyFont="1" applyBorder="1" applyAlignment="1" applyProtection="1">
      <alignment horizontal="center"/>
    </xf>
    <xf numFmtId="164" fontId="15" fillId="0" borderId="0" xfId="0" applyNumberFormat="1" applyFont="1" applyBorder="1" applyAlignment="1" applyProtection="1">
      <alignment horizontal="center"/>
    </xf>
    <xf numFmtId="49" fontId="21" fillId="0" borderId="0" xfId="0" applyNumberFormat="1" applyFont="1" applyFill="1" applyBorder="1" applyAlignment="1" applyProtection="1">
      <alignment horizontal="left" vertical="top"/>
    </xf>
    <xf numFmtId="0" fontId="0" fillId="0" borderId="0" xfId="0" applyFont="1" applyFill="1"/>
    <xf numFmtId="49" fontId="21" fillId="0" borderId="0" xfId="0" applyNumberFormat="1" applyFont="1" applyFill="1" applyBorder="1" applyAlignment="1" applyProtection="1">
      <alignment horizontal="left"/>
    </xf>
    <xf numFmtId="0" fontId="9" fillId="0" borderId="12" xfId="0" applyFont="1" applyBorder="1" applyAlignment="1" applyProtection="1">
      <alignment horizontal="center" vertical="center"/>
    </xf>
    <xf numFmtId="49" fontId="17" fillId="2" borderId="0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left"/>
    </xf>
    <xf numFmtId="0" fontId="0" fillId="0" borderId="0" xfId="0" applyFont="1" applyAlignment="1">
      <alignment horizontal="center"/>
    </xf>
    <xf numFmtId="49" fontId="4" fillId="0" borderId="0" xfId="0" applyNumberFormat="1" applyFont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left" vertical="center" wrapText="1"/>
    </xf>
    <xf numFmtId="49" fontId="6" fillId="2" borderId="4" xfId="0" applyNumberFormat="1" applyFont="1" applyFill="1" applyBorder="1" applyAlignment="1" applyProtection="1">
      <alignment horizontal="left" vertical="center"/>
    </xf>
    <xf numFmtId="49" fontId="6" fillId="2" borderId="0" xfId="0" applyNumberFormat="1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right" vertical="center" wrapText="1"/>
    </xf>
    <xf numFmtId="14" fontId="3" fillId="3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23" fillId="0" borderId="9" xfId="0" applyFont="1" applyFill="1" applyBorder="1" applyAlignment="1" applyProtection="1">
      <alignment horizontal="left" vertical="center"/>
    </xf>
    <xf numFmtId="49" fontId="21" fillId="4" borderId="9" xfId="0" applyNumberFormat="1" applyFont="1" applyFill="1" applyBorder="1" applyAlignment="1" applyProtection="1">
      <alignment horizontal="left" vertical="top"/>
    </xf>
    <xf numFmtId="0" fontId="10" fillId="0" borderId="0" xfId="0" applyFont="1" applyFill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horizontal="left" vertical="center"/>
    </xf>
    <xf numFmtId="0" fontId="21" fillId="0" borderId="9" xfId="0" applyFont="1" applyBorder="1" applyAlignment="1" applyProtection="1">
      <alignment horizontal="left" vertical="center" wrapText="1"/>
    </xf>
    <xf numFmtId="0" fontId="2" fillId="4" borderId="9" xfId="0" quotePrefix="1" applyFont="1" applyFill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18" xfId="0" applyFont="1" applyFill="1" applyBorder="1" applyAlignment="1" applyProtection="1">
      <alignment horizontal="center" vertical="center"/>
    </xf>
    <xf numFmtId="0" fontId="2" fillId="5" borderId="19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left" vertical="center"/>
    </xf>
    <xf numFmtId="0" fontId="21" fillId="0" borderId="13" xfId="0" applyFont="1" applyFill="1" applyBorder="1" applyAlignment="1" applyProtection="1">
      <alignment horizontal="left" vertical="center"/>
    </xf>
    <xf numFmtId="49" fontId="23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 wrapText="1"/>
    </xf>
    <xf numFmtId="49" fontId="8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top" wrapText="1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7" fillId="2" borderId="14" xfId="0" applyNumberFormat="1" applyFont="1" applyFill="1" applyBorder="1" applyAlignment="1" applyProtection="1">
      <alignment horizontal="left" vertical="center" wrapText="1"/>
    </xf>
    <xf numFmtId="49" fontId="7" fillId="2" borderId="15" xfId="0" applyNumberFormat="1" applyFont="1" applyFill="1" applyBorder="1" applyAlignment="1" applyProtection="1">
      <alignment horizontal="left" vertical="center" wrapText="1"/>
    </xf>
    <xf numFmtId="49" fontId="8" fillId="3" borderId="15" xfId="0" applyNumberFormat="1" applyFont="1" applyFill="1" applyBorder="1" applyAlignment="1" applyProtection="1">
      <alignment horizontal="left" vertical="center" wrapText="1"/>
    </xf>
    <xf numFmtId="14" fontId="19" fillId="3" borderId="15" xfId="0" applyNumberFormat="1" applyFont="1" applyFill="1" applyBorder="1" applyAlignment="1" applyProtection="1">
      <alignment horizontal="center" vertical="center"/>
    </xf>
    <xf numFmtId="49" fontId="7" fillId="2" borderId="15" xfId="0" applyNumberFormat="1" applyFont="1" applyFill="1" applyBorder="1" applyAlignment="1" applyProtection="1">
      <alignment horizontal="right" vertical="center" wrapText="1"/>
    </xf>
    <xf numFmtId="0" fontId="19" fillId="3" borderId="15" xfId="0" applyFont="1" applyFill="1" applyBorder="1" applyAlignment="1" applyProtection="1">
      <alignment horizontal="center" vertical="center"/>
    </xf>
    <xf numFmtId="0" fontId="19" fillId="3" borderId="1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3" xfId="0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center" wrapText="1"/>
    </xf>
    <xf numFmtId="49" fontId="2" fillId="0" borderId="0" xfId="0" applyNumberFormat="1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top" wrapText="1"/>
    </xf>
    <xf numFmtId="0" fontId="21" fillId="0" borderId="11" xfId="0" applyFont="1" applyBorder="1" applyAlignment="1" applyProtection="1">
      <alignment horizontal="left" vertical="center" wrapText="1"/>
    </xf>
    <xf numFmtId="0" fontId="21" fillId="0" borderId="10" xfId="0" applyFont="1" applyBorder="1" applyAlignment="1" applyProtection="1">
      <alignment horizontal="left" vertical="center" wrapText="1"/>
    </xf>
    <xf numFmtId="0" fontId="21" fillId="0" borderId="21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right" vertical="center" wrapText="1"/>
    </xf>
    <xf numFmtId="0" fontId="21" fillId="0" borderId="24" xfId="0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right" vertical="top" wrapText="1"/>
    </xf>
  </cellXfs>
  <cellStyles count="1">
    <cellStyle name="Standard" xfId="0" builtinId="0"/>
  </cellStyles>
  <dxfs count="3">
    <dxf>
      <font>
        <color rgb="FFC00000"/>
      </font>
      <fill>
        <patternFill>
          <bgColor rgb="FFFFCCCC"/>
        </patternFill>
      </fill>
    </dxf>
    <dxf>
      <font>
        <color theme="9" tint="-0.499984740745262"/>
      </font>
      <fill>
        <patternFill>
          <bgColor rgb="FFCCFFCC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FF9999"/>
      <color rgb="FFCCFFCC"/>
      <color rgb="FFA50021"/>
      <color rgb="FFCCEFF9"/>
      <color rgb="FFC3C7C9"/>
      <color rgb="FFEEEFF0"/>
      <color rgb="FFAAAFB2"/>
      <color rgb="FF47B170"/>
      <color rgb="FF00B1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2"/>
  <sheetViews>
    <sheetView tabSelected="1" topLeftCell="A79" zoomScale="200" zoomScaleNormal="200" workbookViewId="0">
      <selection activeCell="V101" sqref="V101"/>
    </sheetView>
  </sheetViews>
  <sheetFormatPr baseColWidth="10" defaultRowHeight="12" customHeight="1" x14ac:dyDescent="0.25"/>
  <cols>
    <col min="1" max="1" width="4.7109375" style="6" customWidth="1"/>
    <col min="2" max="11" width="5.7109375" style="6" customWidth="1"/>
    <col min="12" max="12" width="1.7109375" style="6" customWidth="1"/>
    <col min="13" max="13" width="5.7109375" style="6" customWidth="1"/>
    <col min="14" max="14" width="1.7109375" style="6" customWidth="1"/>
    <col min="15" max="15" width="5.7109375" style="6" customWidth="1"/>
    <col min="16" max="16" width="2.7109375" style="6" customWidth="1"/>
    <col min="17" max="17" width="3.7109375" style="6" customWidth="1"/>
    <col min="18" max="18" width="2.7109375" style="6" customWidth="1"/>
    <col min="19" max="19" width="5.7109375" style="6" customWidth="1"/>
    <col min="20" max="20" width="2.7109375" style="6" customWidth="1"/>
    <col min="21" max="16384" width="11.42578125" style="6"/>
  </cols>
  <sheetData>
    <row r="1" spans="1:20" ht="27.95" customHeight="1" thickBot="1" x14ac:dyDescent="0.3">
      <c r="A1" s="137" t="s">
        <v>0</v>
      </c>
      <c r="B1" s="137"/>
      <c r="C1" s="137"/>
      <c r="D1" s="137"/>
      <c r="E1" s="137"/>
      <c r="F1" s="137"/>
      <c r="G1" s="137"/>
      <c r="H1" s="138" t="s">
        <v>82</v>
      </c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</row>
    <row r="2" spans="1:20" ht="3.95" customHeight="1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8"/>
      <c r="P2" s="8"/>
      <c r="Q2" s="8"/>
      <c r="R2" s="8"/>
      <c r="S2" s="8"/>
      <c r="T2" s="10"/>
    </row>
    <row r="3" spans="1:20" ht="20.100000000000001" customHeight="1" x14ac:dyDescent="0.25">
      <c r="A3" s="139" t="s">
        <v>1</v>
      </c>
      <c r="B3" s="140"/>
      <c r="C3" s="140"/>
      <c r="D3" s="140"/>
      <c r="E3" s="140"/>
      <c r="F3" s="140"/>
      <c r="G3" s="140"/>
      <c r="H3" s="141" t="s">
        <v>2</v>
      </c>
      <c r="I3" s="141"/>
      <c r="J3" s="142">
        <v>43465</v>
      </c>
      <c r="K3" s="142"/>
      <c r="L3" s="142"/>
      <c r="M3" s="143" t="s">
        <v>3</v>
      </c>
      <c r="N3" s="143"/>
      <c r="O3" s="144">
        <v>9999</v>
      </c>
      <c r="P3" s="144"/>
      <c r="Q3" s="144"/>
      <c r="R3" s="144"/>
      <c r="S3" s="144"/>
      <c r="T3" s="145"/>
    </row>
    <row r="4" spans="1:20" ht="3.95" customHeight="1" thickBot="1" x14ac:dyDescent="0.3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2"/>
      <c r="P4" s="12"/>
      <c r="Q4" s="12"/>
      <c r="R4" s="12"/>
      <c r="S4" s="12"/>
      <c r="T4" s="14"/>
    </row>
    <row r="5" spans="1:20" s="106" customFormat="1" ht="15.95" customHeight="1" x14ac:dyDescent="0.2">
      <c r="A5" s="103" t="s">
        <v>4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5"/>
      <c r="O5" s="104"/>
      <c r="P5" s="104"/>
      <c r="Q5" s="104"/>
      <c r="R5" s="104"/>
      <c r="S5" s="104"/>
      <c r="T5" s="104"/>
    </row>
    <row r="6" spans="1:20" ht="15.95" customHeight="1" x14ac:dyDescent="0.25">
      <c r="A6" s="160" t="s">
        <v>85</v>
      </c>
      <c r="B6" s="160"/>
      <c r="C6" s="160"/>
      <c r="D6" s="164" t="s">
        <v>84</v>
      </c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</row>
    <row r="7" spans="1:20" ht="15.95" customHeight="1" x14ac:dyDescent="0.25">
      <c r="A7" s="161" t="s">
        <v>5</v>
      </c>
      <c r="B7" s="161"/>
      <c r="C7" s="161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</row>
    <row r="8" spans="1:20" ht="12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.95" customHeight="1" x14ac:dyDescent="0.25">
      <c r="A9" s="162" t="s">
        <v>6</v>
      </c>
      <c r="B9" s="162"/>
      <c r="C9" s="162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</row>
    <row r="10" spans="1:20" ht="12" customHeight="1" x14ac:dyDescent="0.25">
      <c r="A10" s="2"/>
      <c r="B10" s="2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3"/>
      <c r="O10" s="1"/>
      <c r="P10" s="1"/>
      <c r="Q10" s="1"/>
      <c r="R10" s="1"/>
      <c r="S10" s="1"/>
      <c r="T10" s="1"/>
    </row>
    <row r="11" spans="1:20" ht="12" customHeight="1" x14ac:dyDescent="0.25">
      <c r="A11" s="166" t="s">
        <v>7</v>
      </c>
      <c r="B11" s="166"/>
      <c r="C11" s="166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</row>
    <row r="12" spans="1:20" ht="12" customHeight="1" x14ac:dyDescent="0.25">
      <c r="A12" s="166"/>
      <c r="B12" s="166"/>
      <c r="C12" s="166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</row>
    <row r="13" spans="1:20" ht="12" customHeight="1" x14ac:dyDescent="0.25">
      <c r="A13" s="166"/>
      <c r="B13" s="166"/>
      <c r="C13" s="166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</row>
    <row r="14" spans="1:20" ht="12" customHeight="1" x14ac:dyDescent="0.25">
      <c r="A14" s="166"/>
      <c r="B14" s="166"/>
      <c r="C14" s="166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</row>
    <row r="15" spans="1:20" ht="12" customHeight="1" x14ac:dyDescent="0.25">
      <c r="A15" s="4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5.95" customHeight="1" x14ac:dyDescent="0.25">
      <c r="A16" s="163" t="s">
        <v>8</v>
      </c>
      <c r="B16" s="163"/>
      <c r="C16" s="163"/>
      <c r="D16" s="114" t="s">
        <v>9</v>
      </c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</row>
    <row r="17" spans="1:20" ht="12" customHeight="1" x14ac:dyDescent="0.25">
      <c r="A17" s="4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2" customHeight="1" x14ac:dyDescent="0.25">
      <c r="A18" s="148" t="s">
        <v>10</v>
      </c>
      <c r="B18" s="148"/>
      <c r="C18" s="148"/>
      <c r="D18" s="148"/>
      <c r="E18" s="148"/>
      <c r="F18" s="148"/>
      <c r="G18" s="148"/>
      <c r="H18" s="148"/>
      <c r="I18" s="148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27.95" customHeight="1" x14ac:dyDescent="0.25">
      <c r="A19" s="16" t="s">
        <v>16</v>
      </c>
      <c r="B19" s="153" t="s">
        <v>90</v>
      </c>
      <c r="C19" s="153"/>
      <c r="D19" s="153"/>
      <c r="E19" s="153"/>
      <c r="F19" s="153"/>
      <c r="G19" s="153"/>
      <c r="H19" s="153"/>
      <c r="I19" s="153"/>
      <c r="J19" s="17" t="s">
        <v>92</v>
      </c>
      <c r="K19" s="17" t="s">
        <v>11</v>
      </c>
      <c r="L19" s="118"/>
      <c r="M19" s="17" t="s">
        <v>12</v>
      </c>
      <c r="N19" s="119"/>
      <c r="O19" s="120" t="s">
        <v>13</v>
      </c>
      <c r="P19" s="152" t="s">
        <v>93</v>
      </c>
      <c r="Q19" s="152"/>
      <c r="R19" s="152"/>
      <c r="S19" s="17" t="s">
        <v>15</v>
      </c>
      <c r="T19" s="121"/>
    </row>
    <row r="20" spans="1:20" ht="12" customHeight="1" x14ac:dyDescent="0.25">
      <c r="A20" s="107">
        <v>1</v>
      </c>
      <c r="B20" s="149" t="s">
        <v>17</v>
      </c>
      <c r="C20" s="149"/>
      <c r="D20" s="149"/>
      <c r="E20" s="149"/>
      <c r="F20" s="149"/>
      <c r="G20" s="149"/>
      <c r="H20" s="149"/>
      <c r="I20" s="149"/>
      <c r="J20" s="124" t="s">
        <v>25</v>
      </c>
      <c r="K20" s="20"/>
      <c r="L20" s="20"/>
      <c r="M20" s="20"/>
      <c r="N20" s="21"/>
      <c r="O20" s="122" t="s">
        <v>24</v>
      </c>
      <c r="P20" s="123"/>
      <c r="Q20" s="124" t="s">
        <v>25</v>
      </c>
      <c r="R20" s="22"/>
      <c r="S20" s="22"/>
      <c r="T20" s="22"/>
    </row>
    <row r="21" spans="1:20" ht="12" customHeight="1" x14ac:dyDescent="0.25">
      <c r="A21" s="108">
        <v>1.1000000000000001</v>
      </c>
      <c r="B21" s="150" t="s">
        <v>18</v>
      </c>
      <c r="C21" s="150"/>
      <c r="D21" s="150"/>
      <c r="E21" s="150"/>
      <c r="F21" s="150"/>
      <c r="G21" s="150"/>
      <c r="H21" s="109"/>
      <c r="I21" s="109"/>
      <c r="J21" s="110" t="s">
        <v>19</v>
      </c>
      <c r="K21" s="25">
        <v>20</v>
      </c>
      <c r="L21" s="116"/>
      <c r="M21" s="26">
        <v>15</v>
      </c>
      <c r="N21" s="27"/>
      <c r="O21" s="151"/>
      <c r="P21" s="151"/>
      <c r="Q21" s="151"/>
      <c r="R21" s="151"/>
      <c r="S21" s="151"/>
      <c r="T21" s="151"/>
    </row>
    <row r="22" spans="1:20" ht="12" customHeight="1" x14ac:dyDescent="0.25">
      <c r="A22" s="108">
        <v>1.2</v>
      </c>
      <c r="B22" s="150" t="s">
        <v>20</v>
      </c>
      <c r="C22" s="150"/>
      <c r="D22" s="150"/>
      <c r="E22" s="150"/>
      <c r="F22" s="150"/>
      <c r="G22" s="150"/>
      <c r="H22" s="109"/>
      <c r="I22" s="109"/>
      <c r="J22" s="110" t="s">
        <v>19</v>
      </c>
      <c r="K22" s="25">
        <v>20</v>
      </c>
      <c r="L22" s="116"/>
      <c r="M22" s="26">
        <v>10</v>
      </c>
      <c r="N22" s="27"/>
      <c r="O22" s="151"/>
      <c r="P22" s="151"/>
      <c r="Q22" s="151"/>
      <c r="R22" s="151"/>
      <c r="S22" s="151"/>
      <c r="T22" s="151"/>
    </row>
    <row r="23" spans="1:20" ht="12" customHeight="1" x14ac:dyDescent="0.25">
      <c r="A23" s="108">
        <v>1.3</v>
      </c>
      <c r="B23" s="150" t="s">
        <v>21</v>
      </c>
      <c r="C23" s="150"/>
      <c r="D23" s="150"/>
      <c r="E23" s="150"/>
      <c r="F23" s="150"/>
      <c r="G23" s="150"/>
      <c r="H23" s="109"/>
      <c r="I23" s="109"/>
      <c r="J23" s="110" t="s">
        <v>22</v>
      </c>
      <c r="K23" s="25">
        <v>10</v>
      </c>
      <c r="L23" s="116"/>
      <c r="M23" s="26">
        <v>5</v>
      </c>
      <c r="N23" s="27"/>
      <c r="O23" s="151"/>
      <c r="P23" s="151"/>
      <c r="Q23" s="151"/>
      <c r="R23" s="151"/>
      <c r="S23" s="151"/>
      <c r="T23" s="151"/>
    </row>
    <row r="24" spans="1:20" ht="8.1" customHeight="1" x14ac:dyDescent="0.25">
      <c r="A24" s="30"/>
      <c r="B24" s="30"/>
      <c r="C24" s="30"/>
      <c r="D24" s="30"/>
      <c r="E24" s="30"/>
      <c r="F24" s="30"/>
      <c r="G24" s="31"/>
      <c r="H24" s="31"/>
      <c r="I24" s="31"/>
      <c r="J24" s="34"/>
      <c r="K24" s="35" t="s">
        <v>23</v>
      </c>
      <c r="L24" s="33"/>
      <c r="M24" s="35" t="s">
        <v>23</v>
      </c>
      <c r="N24" s="27"/>
      <c r="O24" s="36" t="s">
        <v>24</v>
      </c>
      <c r="P24" s="33"/>
      <c r="Q24" s="37" t="s">
        <v>25</v>
      </c>
      <c r="R24" s="31"/>
      <c r="S24" s="33"/>
      <c r="T24" s="33"/>
    </row>
    <row r="25" spans="1:20" ht="12" customHeight="1" x14ac:dyDescent="0.25">
      <c r="A25" s="38"/>
      <c r="B25" s="38"/>
      <c r="C25" s="38"/>
      <c r="D25" s="38"/>
      <c r="E25" s="38"/>
      <c r="F25" s="38"/>
      <c r="H25" s="21"/>
      <c r="I25" s="112" t="s">
        <v>26</v>
      </c>
      <c r="J25" s="111" t="s">
        <v>27</v>
      </c>
      <c r="K25" s="39">
        <f>SUM(K21:K24)</f>
        <v>50</v>
      </c>
      <c r="L25" s="31"/>
      <c r="M25" s="39">
        <f>SUM(M21:M24)</f>
        <v>30</v>
      </c>
      <c r="N25" s="21"/>
      <c r="O25" s="40">
        <f>ROUND((((M25*5)/K25)+1)*2,0)/2</f>
        <v>4</v>
      </c>
      <c r="P25" s="41" t="s">
        <v>28</v>
      </c>
      <c r="Q25" s="42">
        <v>15</v>
      </c>
      <c r="R25" s="43" t="s">
        <v>23</v>
      </c>
      <c r="S25" s="40">
        <f>O25*Q25</f>
        <v>60</v>
      </c>
      <c r="T25" s="31"/>
    </row>
    <row r="26" spans="1:20" ht="12" customHeight="1" x14ac:dyDescent="0.25">
      <c r="A26" s="38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</row>
    <row r="27" spans="1:20" ht="12" customHeight="1" x14ac:dyDescent="0.25">
      <c r="A27" s="107">
        <v>2</v>
      </c>
      <c r="B27" s="146" t="s">
        <v>29</v>
      </c>
      <c r="C27" s="146"/>
      <c r="D27" s="146"/>
      <c r="E27" s="146"/>
      <c r="F27" s="146"/>
      <c r="G27" s="146"/>
      <c r="H27" s="146"/>
      <c r="I27" s="146"/>
      <c r="J27" s="110" t="s">
        <v>27</v>
      </c>
      <c r="K27" s="25">
        <v>30</v>
      </c>
      <c r="L27" s="116"/>
      <c r="M27" s="26">
        <v>28</v>
      </c>
      <c r="N27" s="21"/>
      <c r="O27" s="40">
        <f>ROUND((((M27*5)/K27)+1)*2,0)/2</f>
        <v>5.5</v>
      </c>
      <c r="P27" s="41" t="s">
        <v>28</v>
      </c>
      <c r="Q27" s="46">
        <v>10</v>
      </c>
      <c r="R27" s="43" t="s">
        <v>23</v>
      </c>
      <c r="S27" s="40">
        <f>O27*Q27</f>
        <v>55</v>
      </c>
      <c r="T27" s="29"/>
    </row>
    <row r="28" spans="1:20" ht="12" customHeight="1" x14ac:dyDescent="0.25">
      <c r="A28" s="38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</row>
    <row r="29" spans="1:20" ht="12" customHeight="1" x14ac:dyDescent="0.25">
      <c r="A29" s="107" t="s">
        <v>30</v>
      </c>
      <c r="B29" s="146" t="s">
        <v>31</v>
      </c>
      <c r="C29" s="146"/>
      <c r="D29" s="146"/>
      <c r="E29" s="146"/>
      <c r="F29" s="146"/>
      <c r="G29" s="146"/>
      <c r="H29" s="146"/>
      <c r="I29" s="146"/>
      <c r="J29" s="110" t="s">
        <v>27</v>
      </c>
      <c r="K29" s="25">
        <v>60</v>
      </c>
      <c r="L29" s="116"/>
      <c r="M29" s="26">
        <v>42</v>
      </c>
      <c r="N29" s="21"/>
      <c r="O29" s="40">
        <f>ROUND((((M29*5)/K29)+1)*2,0)/2</f>
        <v>4.5</v>
      </c>
      <c r="P29" s="41" t="s">
        <v>28</v>
      </c>
      <c r="Q29" s="46">
        <v>30</v>
      </c>
      <c r="R29" s="43" t="s">
        <v>23</v>
      </c>
      <c r="S29" s="40">
        <f>O29*Q29</f>
        <v>135</v>
      </c>
      <c r="T29" s="29"/>
    </row>
    <row r="30" spans="1:20" ht="12" customHeight="1" x14ac:dyDescent="0.25">
      <c r="A30" s="38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</row>
    <row r="31" spans="1:20" ht="12" customHeight="1" x14ac:dyDescent="0.25">
      <c r="A31" s="107" t="s">
        <v>32</v>
      </c>
      <c r="B31" s="146" t="s">
        <v>33</v>
      </c>
      <c r="C31" s="146"/>
      <c r="D31" s="146"/>
      <c r="E31" s="146"/>
      <c r="F31" s="146"/>
      <c r="G31" s="146"/>
      <c r="H31" s="146"/>
      <c r="I31" s="146"/>
      <c r="J31" s="110" t="s">
        <v>27</v>
      </c>
      <c r="K31" s="25">
        <v>30</v>
      </c>
      <c r="L31" s="116"/>
      <c r="M31" s="26">
        <v>15</v>
      </c>
      <c r="N31" s="21"/>
      <c r="O31" s="40">
        <f>ROUND((((M31*5)/K31)+1)*2,0)/2</f>
        <v>3.5</v>
      </c>
      <c r="P31" s="41" t="s">
        <v>28</v>
      </c>
      <c r="Q31" s="46">
        <v>15</v>
      </c>
      <c r="R31" s="43" t="s">
        <v>23</v>
      </c>
      <c r="S31" s="40">
        <f>O31*Q31</f>
        <v>52.5</v>
      </c>
      <c r="T31" s="29"/>
    </row>
    <row r="32" spans="1:20" ht="12" customHeight="1" x14ac:dyDescent="0.25">
      <c r="A32" s="38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</row>
    <row r="33" spans="1:20" ht="12" customHeight="1" x14ac:dyDescent="0.25">
      <c r="A33" s="107" t="s">
        <v>34</v>
      </c>
      <c r="B33" s="146" t="s">
        <v>35</v>
      </c>
      <c r="C33" s="146"/>
      <c r="D33" s="146"/>
      <c r="E33" s="146"/>
      <c r="F33" s="146"/>
      <c r="G33" s="146"/>
      <c r="H33" s="146"/>
      <c r="I33" s="146"/>
      <c r="J33" s="110" t="s">
        <v>27</v>
      </c>
      <c r="K33" s="25">
        <v>30</v>
      </c>
      <c r="L33" s="116"/>
      <c r="M33" s="26">
        <v>20</v>
      </c>
      <c r="N33" s="21"/>
      <c r="O33" s="40">
        <f>ROUND((((M33*5)/K33)+1)*2,0)/2</f>
        <v>4.5</v>
      </c>
      <c r="P33" s="41" t="s">
        <v>28</v>
      </c>
      <c r="Q33" s="46">
        <v>15</v>
      </c>
      <c r="R33" s="43" t="s">
        <v>23</v>
      </c>
      <c r="S33" s="40">
        <f>O33*Q33</f>
        <v>67.5</v>
      </c>
      <c r="T33" s="29"/>
    </row>
    <row r="34" spans="1:20" ht="12" customHeight="1" x14ac:dyDescent="0.25">
      <c r="A34" s="38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</row>
    <row r="35" spans="1:20" ht="12" customHeight="1" x14ac:dyDescent="0.25">
      <c r="A35" s="107" t="s">
        <v>36</v>
      </c>
      <c r="B35" s="146" t="s">
        <v>37</v>
      </c>
      <c r="C35" s="146"/>
      <c r="D35" s="146"/>
      <c r="E35" s="146"/>
      <c r="F35" s="146"/>
      <c r="G35" s="146"/>
      <c r="H35" s="146"/>
      <c r="I35" s="146"/>
      <c r="J35" s="110" t="s">
        <v>27</v>
      </c>
      <c r="K35" s="25">
        <v>40</v>
      </c>
      <c r="L35" s="116"/>
      <c r="M35" s="26">
        <v>31</v>
      </c>
      <c r="N35" s="21"/>
      <c r="O35" s="40">
        <f>ROUND((((M35*5)/K35)+1)*2,0)/2</f>
        <v>5</v>
      </c>
      <c r="P35" s="41" t="s">
        <v>28</v>
      </c>
      <c r="Q35" s="46">
        <v>15</v>
      </c>
      <c r="R35" s="43" t="s">
        <v>23</v>
      </c>
      <c r="S35" s="40">
        <f>O35*Q35</f>
        <v>75</v>
      </c>
      <c r="T35" s="29"/>
    </row>
    <row r="36" spans="1:20" ht="12" customHeight="1" x14ac:dyDescent="0.25">
      <c r="A36" s="38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</row>
    <row r="37" spans="1:20" ht="8.1" customHeight="1" x14ac:dyDescent="0.25">
      <c r="A37" s="38"/>
      <c r="B37" s="38"/>
      <c r="C37" s="38"/>
      <c r="D37" s="38"/>
      <c r="E37" s="38"/>
      <c r="F37" s="38"/>
      <c r="G37" s="31"/>
      <c r="H37" s="31"/>
      <c r="I37" s="31"/>
      <c r="J37" s="18"/>
      <c r="K37" s="44"/>
      <c r="L37" s="31"/>
      <c r="M37" s="44"/>
      <c r="N37" s="21"/>
      <c r="O37" s="45"/>
      <c r="P37" s="41"/>
      <c r="Q37" s="37" t="s">
        <v>89</v>
      </c>
      <c r="R37" s="43"/>
      <c r="S37" s="37" t="s">
        <v>23</v>
      </c>
      <c r="T37" s="31"/>
    </row>
    <row r="38" spans="1:20" ht="12" customHeight="1" x14ac:dyDescent="0.25">
      <c r="A38" s="38"/>
      <c r="B38" s="38"/>
      <c r="C38" s="38"/>
      <c r="D38" s="38"/>
      <c r="E38" s="38"/>
      <c r="F38" s="38"/>
      <c r="G38" s="31"/>
      <c r="H38" s="31"/>
      <c r="I38" s="31"/>
      <c r="J38" s="31"/>
      <c r="K38" s="157" t="s">
        <v>38</v>
      </c>
      <c r="L38" s="157"/>
      <c r="M38" s="157"/>
      <c r="N38" s="157"/>
      <c r="O38" s="157"/>
      <c r="P38" s="158"/>
      <c r="Q38" s="42">
        <f>SUM(Q25,Q27,Q29,Q31,Q33,Q35)</f>
        <v>100</v>
      </c>
      <c r="R38" s="22"/>
      <c r="S38" s="40">
        <f>SUM(S25,S27,S29,S31,S33,S35)</f>
        <v>445</v>
      </c>
      <c r="T38" s="31"/>
    </row>
    <row r="39" spans="1:20" ht="12" customHeight="1" x14ac:dyDescent="0.25">
      <c r="A39" s="38"/>
      <c r="B39" s="38"/>
      <c r="C39" s="38"/>
      <c r="D39" s="38"/>
      <c r="E39" s="38"/>
      <c r="F39" s="38"/>
      <c r="G39" s="31"/>
      <c r="H39" s="31"/>
      <c r="I39" s="31"/>
      <c r="J39" s="18"/>
      <c r="K39" s="44"/>
      <c r="L39" s="31"/>
      <c r="M39" s="44"/>
      <c r="N39" s="21"/>
      <c r="O39" s="45"/>
      <c r="P39" s="41"/>
      <c r="Q39" s="47"/>
      <c r="R39" s="43"/>
      <c r="S39" s="37" t="s">
        <v>39</v>
      </c>
      <c r="T39" s="31"/>
    </row>
    <row r="40" spans="1:20" ht="12" customHeight="1" x14ac:dyDescent="0.25">
      <c r="A40" s="48"/>
      <c r="B40" s="48"/>
      <c r="C40" s="48"/>
      <c r="D40" s="48"/>
      <c r="E40" s="48"/>
      <c r="F40" s="48"/>
      <c r="G40" s="33"/>
      <c r="H40" s="33"/>
      <c r="I40" s="33"/>
      <c r="J40" s="33"/>
      <c r="K40" s="176" t="s">
        <v>40</v>
      </c>
      <c r="L40" s="176"/>
      <c r="M40" s="176"/>
      <c r="N40" s="176"/>
      <c r="O40" s="176"/>
      <c r="P40" s="176"/>
      <c r="Q40" s="176"/>
      <c r="R40" s="177"/>
      <c r="S40" s="49">
        <f>ROUND((S38/100),1)</f>
        <v>4.5</v>
      </c>
      <c r="T40" s="28"/>
    </row>
    <row r="41" spans="1:20" ht="15.95" customHeight="1" x14ac:dyDescent="0.25">
      <c r="A41" s="48"/>
      <c r="B41" s="48"/>
      <c r="C41" s="48"/>
      <c r="D41" s="48"/>
      <c r="E41" s="48"/>
      <c r="F41" s="48"/>
      <c r="G41" s="33"/>
      <c r="H41" s="33"/>
      <c r="I41" s="33"/>
      <c r="J41" s="50"/>
      <c r="K41" s="50"/>
      <c r="L41" s="51"/>
      <c r="M41" s="52"/>
      <c r="N41" s="53"/>
      <c r="O41" s="54"/>
      <c r="P41" s="54"/>
      <c r="Q41" s="54"/>
      <c r="R41" s="178" t="s">
        <v>41</v>
      </c>
      <c r="S41" s="178"/>
      <c r="T41" s="178"/>
    </row>
    <row r="42" spans="1:20" ht="12" customHeight="1" x14ac:dyDescent="0.25">
      <c r="A42" s="179" t="s">
        <v>42</v>
      </c>
      <c r="B42" s="179"/>
      <c r="C42" s="179"/>
      <c r="D42" s="179"/>
      <c r="E42" s="179"/>
      <c r="F42" s="179"/>
      <c r="G42" s="179"/>
      <c r="H42" s="179"/>
      <c r="I42" s="179"/>
      <c r="J42" s="179"/>
      <c r="K42" s="55"/>
      <c r="L42" s="55"/>
      <c r="M42" s="55"/>
      <c r="N42" s="56"/>
      <c r="O42" s="55"/>
      <c r="P42" s="55"/>
      <c r="Q42" s="55"/>
      <c r="R42" s="55"/>
      <c r="S42" s="56"/>
      <c r="T42" s="56"/>
    </row>
    <row r="43" spans="1:20" ht="12" customHeight="1" x14ac:dyDescent="0.25">
      <c r="A43" s="167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</row>
    <row r="44" spans="1:20" ht="12" customHeight="1" x14ac:dyDescent="0.25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</row>
    <row r="45" spans="1:20" ht="12" customHeight="1" x14ac:dyDescent="0.25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</row>
    <row r="46" spans="1:20" ht="12" customHeight="1" x14ac:dyDescent="0.25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</row>
    <row r="47" spans="1:20" ht="12" customHeight="1" x14ac:dyDescent="0.25">
      <c r="A47" s="168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</row>
    <row r="48" spans="1:20" ht="12" customHeight="1" x14ac:dyDescent="0.25">
      <c r="A48" s="168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</row>
    <row r="49" spans="1:20" ht="12" customHeight="1" x14ac:dyDescent="0.25">
      <c r="A49" s="168"/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</row>
    <row r="50" spans="1:20" ht="12" customHeight="1" x14ac:dyDescent="0.25">
      <c r="A50" s="168"/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</row>
    <row r="51" spans="1:20" ht="12" customHeight="1" x14ac:dyDescent="0.25">
      <c r="A51" s="168"/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</row>
    <row r="52" spans="1:20" ht="12" customHeight="1" x14ac:dyDescent="0.25">
      <c r="A52" s="168"/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</row>
    <row r="54" spans="1:20" ht="3.95" customHeight="1" thickBot="1" x14ac:dyDescent="0.3">
      <c r="A54" s="15"/>
      <c r="B54" s="15"/>
      <c r="C54" s="15"/>
      <c r="D54" s="15"/>
      <c r="E54" s="15"/>
      <c r="F54" s="15"/>
      <c r="G54" s="57"/>
      <c r="H54" s="57"/>
      <c r="I54" s="57"/>
      <c r="J54" s="50"/>
      <c r="K54" s="50"/>
      <c r="L54" s="50"/>
      <c r="M54" s="50"/>
      <c r="N54" s="53"/>
      <c r="O54" s="50"/>
      <c r="P54" s="50"/>
      <c r="Q54" s="50"/>
      <c r="R54" s="50"/>
      <c r="S54" s="53"/>
      <c r="T54" s="53"/>
    </row>
    <row r="55" spans="1:20" ht="20.100000000000001" customHeight="1" thickBot="1" x14ac:dyDescent="0.3">
      <c r="A55" s="169" t="s">
        <v>43</v>
      </c>
      <c r="B55" s="170"/>
      <c r="C55" s="171" t="str">
        <f>D6</f>
        <v>Mustermann Damian</v>
      </c>
      <c r="D55" s="171"/>
      <c r="E55" s="171"/>
      <c r="F55" s="171"/>
      <c r="G55" s="171"/>
      <c r="H55" s="171"/>
      <c r="I55" s="58" t="s">
        <v>44</v>
      </c>
      <c r="J55" s="172">
        <f>J3</f>
        <v>43465</v>
      </c>
      <c r="K55" s="172"/>
      <c r="L55" s="172"/>
      <c r="M55" s="173" t="s">
        <v>45</v>
      </c>
      <c r="N55" s="173"/>
      <c r="O55" s="174">
        <f>O3</f>
        <v>9999</v>
      </c>
      <c r="P55" s="174"/>
      <c r="Q55" s="174"/>
      <c r="R55" s="174"/>
      <c r="S55" s="174"/>
      <c r="T55" s="175"/>
    </row>
    <row r="56" spans="1:20" ht="12" customHeight="1" x14ac:dyDescent="0.25">
      <c r="A56" s="15"/>
      <c r="B56" s="15"/>
      <c r="C56" s="15"/>
      <c r="D56" s="15"/>
      <c r="E56" s="15"/>
      <c r="F56" s="15"/>
      <c r="G56" s="57"/>
      <c r="H56" s="57"/>
      <c r="I56" s="57"/>
      <c r="J56" s="50"/>
      <c r="K56" s="50"/>
      <c r="L56" s="50"/>
      <c r="M56" s="50"/>
      <c r="N56" s="53"/>
      <c r="O56" s="50"/>
      <c r="P56" s="50"/>
      <c r="Q56" s="50"/>
      <c r="R56" s="50"/>
      <c r="S56" s="53"/>
      <c r="T56" s="53"/>
    </row>
    <row r="57" spans="1:20" ht="12" customHeight="1" x14ac:dyDescent="0.25">
      <c r="A57" s="148" t="s">
        <v>46</v>
      </c>
      <c r="B57" s="148"/>
      <c r="C57" s="148"/>
      <c r="D57" s="148"/>
      <c r="E57" s="148"/>
      <c r="F57" s="148"/>
      <c r="G57" s="148"/>
      <c r="H57" s="148"/>
      <c r="I57" s="148"/>
      <c r="J57" s="50"/>
      <c r="K57" s="50"/>
      <c r="L57" s="50"/>
      <c r="M57" s="50"/>
      <c r="N57" s="53"/>
      <c r="O57" s="50"/>
      <c r="P57" s="50"/>
      <c r="Q57" s="50"/>
      <c r="R57" s="50"/>
      <c r="S57" s="53"/>
      <c r="T57" s="53"/>
    </row>
    <row r="58" spans="1:20" ht="27.95" customHeight="1" x14ac:dyDescent="0.25">
      <c r="A58" s="16" t="s">
        <v>16</v>
      </c>
      <c r="B58" s="153" t="s">
        <v>90</v>
      </c>
      <c r="C58" s="153"/>
      <c r="D58" s="153"/>
      <c r="E58" s="153"/>
      <c r="F58" s="153"/>
      <c r="G58" s="153"/>
      <c r="H58" s="117"/>
      <c r="I58" s="117"/>
      <c r="J58" s="17"/>
      <c r="K58" s="152" t="s">
        <v>47</v>
      </c>
      <c r="L58" s="152"/>
      <c r="M58" s="152"/>
      <c r="N58" s="119"/>
      <c r="O58" s="120" t="s">
        <v>13</v>
      </c>
      <c r="P58" s="152" t="s">
        <v>14</v>
      </c>
      <c r="Q58" s="152"/>
      <c r="R58" s="152"/>
      <c r="S58" s="17" t="s">
        <v>15</v>
      </c>
      <c r="T58" s="121"/>
    </row>
    <row r="59" spans="1:20" ht="15.95" customHeight="1" x14ac:dyDescent="0.25">
      <c r="A59" s="159" t="s">
        <v>86</v>
      </c>
      <c r="B59" s="159"/>
      <c r="C59" s="159"/>
      <c r="D59" s="159"/>
      <c r="E59" s="159"/>
      <c r="F59" s="159"/>
      <c r="G59" s="159"/>
      <c r="H59" s="159"/>
      <c r="I59" s="159"/>
      <c r="J59" s="159"/>
      <c r="K59" s="126"/>
      <c r="L59" s="125"/>
      <c r="M59" s="126"/>
      <c r="N59" s="127"/>
      <c r="O59" s="122" t="s">
        <v>24</v>
      </c>
      <c r="P59" s="123"/>
      <c r="Q59" s="124" t="s">
        <v>25</v>
      </c>
      <c r="R59" s="128"/>
      <c r="S59" s="129"/>
      <c r="T59" s="125"/>
    </row>
    <row r="60" spans="1:20" ht="12" customHeight="1" x14ac:dyDescent="0.25">
      <c r="A60" s="107" t="s">
        <v>48</v>
      </c>
      <c r="B60" s="146" t="s">
        <v>20</v>
      </c>
      <c r="C60" s="146"/>
      <c r="D60" s="146"/>
      <c r="E60" s="146"/>
      <c r="F60" s="146"/>
      <c r="G60" s="146"/>
      <c r="H60" s="146"/>
      <c r="I60" s="146"/>
      <c r="J60" s="24"/>
      <c r="K60" s="154" t="s">
        <v>49</v>
      </c>
      <c r="L60" s="155"/>
      <c r="M60" s="156"/>
      <c r="N60" s="21"/>
      <c r="O60" s="94">
        <v>4</v>
      </c>
      <c r="P60" s="41" t="s">
        <v>28</v>
      </c>
      <c r="Q60" s="46">
        <v>10</v>
      </c>
      <c r="R60" s="43" t="s">
        <v>23</v>
      </c>
      <c r="S60" s="40">
        <f>O60*Q60</f>
        <v>40</v>
      </c>
      <c r="T60" s="29"/>
    </row>
    <row r="61" spans="1:20" ht="12" customHeight="1" x14ac:dyDescent="0.25">
      <c r="A61" s="113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</row>
    <row r="62" spans="1:20" ht="12" customHeight="1" x14ac:dyDescent="0.25">
      <c r="A62" s="107" t="s">
        <v>50</v>
      </c>
      <c r="B62" s="146" t="s">
        <v>51</v>
      </c>
      <c r="C62" s="146"/>
      <c r="D62" s="146"/>
      <c r="E62" s="146"/>
      <c r="F62" s="146"/>
      <c r="G62" s="146"/>
      <c r="H62" s="146"/>
      <c r="I62" s="146"/>
      <c r="J62" s="24"/>
      <c r="K62" s="154" t="s">
        <v>49</v>
      </c>
      <c r="L62" s="155"/>
      <c r="M62" s="156"/>
      <c r="N62" s="21"/>
      <c r="O62" s="94">
        <v>4.5</v>
      </c>
      <c r="P62" s="41" t="s">
        <v>28</v>
      </c>
      <c r="Q62" s="46">
        <v>15</v>
      </c>
      <c r="R62" s="43" t="s">
        <v>23</v>
      </c>
      <c r="S62" s="40">
        <f>O62*Q62</f>
        <v>67.5</v>
      </c>
      <c r="T62" s="29"/>
    </row>
    <row r="63" spans="1:20" ht="12" customHeight="1" x14ac:dyDescent="0.25">
      <c r="A63" s="113"/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</row>
    <row r="64" spans="1:20" s="131" customFormat="1" ht="12" customHeight="1" x14ac:dyDescent="0.25">
      <c r="A64" s="107" t="s">
        <v>36</v>
      </c>
      <c r="B64" s="146" t="s">
        <v>55</v>
      </c>
      <c r="C64" s="146"/>
      <c r="D64" s="146"/>
      <c r="E64" s="146"/>
      <c r="F64" s="146"/>
      <c r="G64" s="146"/>
      <c r="H64" s="146"/>
      <c r="I64" s="146"/>
      <c r="J64" s="24"/>
      <c r="K64" s="154" t="s">
        <v>49</v>
      </c>
      <c r="L64" s="155"/>
      <c r="M64" s="156"/>
      <c r="N64" s="21"/>
      <c r="O64" s="94">
        <v>5</v>
      </c>
      <c r="P64" s="41" t="s">
        <v>28</v>
      </c>
      <c r="Q64" s="46">
        <v>20</v>
      </c>
      <c r="R64" s="43" t="s">
        <v>23</v>
      </c>
      <c r="S64" s="40">
        <f>O64*Q64</f>
        <v>100</v>
      </c>
      <c r="T64" s="29"/>
    </row>
    <row r="65" spans="1:20" s="131" customFormat="1" ht="12" customHeight="1" x14ac:dyDescent="0.25">
      <c r="A65" s="113"/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</row>
    <row r="66" spans="1:20" s="131" customFormat="1" ht="12" customHeight="1" x14ac:dyDescent="0.25">
      <c r="A66" s="113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</row>
    <row r="67" spans="1:20" s="131" customFormat="1" ht="15.95" customHeight="1" x14ac:dyDescent="0.25">
      <c r="A67" s="159" t="s">
        <v>87</v>
      </c>
      <c r="B67" s="159"/>
      <c r="C67" s="159"/>
      <c r="D67" s="159"/>
      <c r="E67" s="159"/>
      <c r="F67" s="159"/>
      <c r="G67" s="159"/>
      <c r="H67" s="159"/>
      <c r="I67" s="159"/>
      <c r="J67" s="159"/>
      <c r="K67" s="132"/>
      <c r="L67" s="132"/>
      <c r="M67" s="132"/>
      <c r="N67" s="132"/>
      <c r="O67" s="122" t="s">
        <v>24</v>
      </c>
      <c r="P67" s="123"/>
      <c r="Q67" s="124" t="s">
        <v>25</v>
      </c>
      <c r="R67" s="128"/>
      <c r="S67" s="129"/>
      <c r="T67" s="125"/>
    </row>
    <row r="68" spans="1:20" ht="12" customHeight="1" x14ac:dyDescent="0.25">
      <c r="A68" s="107" t="s">
        <v>30</v>
      </c>
      <c r="B68" s="146" t="s">
        <v>51</v>
      </c>
      <c r="C68" s="146"/>
      <c r="D68" s="146"/>
      <c r="E68" s="146"/>
      <c r="F68" s="146"/>
      <c r="G68" s="146"/>
      <c r="H68" s="146"/>
      <c r="I68" s="146"/>
      <c r="J68" s="24"/>
      <c r="K68" s="180" t="s">
        <v>52</v>
      </c>
      <c r="L68" s="181"/>
      <c r="M68" s="182"/>
      <c r="N68" s="21"/>
      <c r="O68" s="94">
        <v>3.5</v>
      </c>
      <c r="P68" s="41" t="s">
        <v>28</v>
      </c>
      <c r="Q68" s="46">
        <v>15</v>
      </c>
      <c r="R68" s="43" t="s">
        <v>23</v>
      </c>
      <c r="S68" s="40">
        <f>O68*Q68</f>
        <v>52.5</v>
      </c>
      <c r="T68" s="29"/>
    </row>
    <row r="69" spans="1:20" ht="12" customHeight="1" x14ac:dyDescent="0.25">
      <c r="A69" s="113"/>
      <c r="B69" s="147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</row>
    <row r="70" spans="1:20" ht="12" customHeight="1" x14ac:dyDescent="0.25">
      <c r="A70" s="107" t="s">
        <v>32</v>
      </c>
      <c r="B70" s="146" t="s">
        <v>53</v>
      </c>
      <c r="C70" s="146"/>
      <c r="D70" s="146"/>
      <c r="E70" s="146"/>
      <c r="F70" s="146"/>
      <c r="G70" s="146"/>
      <c r="H70" s="146"/>
      <c r="I70" s="146"/>
      <c r="J70" s="24"/>
      <c r="K70" s="180" t="s">
        <v>52</v>
      </c>
      <c r="L70" s="181"/>
      <c r="M70" s="182"/>
      <c r="N70" s="21"/>
      <c r="O70" s="94">
        <v>4.5</v>
      </c>
      <c r="P70" s="41" t="s">
        <v>28</v>
      </c>
      <c r="Q70" s="46">
        <v>10</v>
      </c>
      <c r="R70" s="43" t="s">
        <v>23</v>
      </c>
      <c r="S70" s="40">
        <f>O70*Q70</f>
        <v>45</v>
      </c>
      <c r="T70" s="29"/>
    </row>
    <row r="71" spans="1:20" ht="12" customHeight="1" x14ac:dyDescent="0.25">
      <c r="A71" s="113"/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</row>
    <row r="72" spans="1:20" ht="12" customHeight="1" x14ac:dyDescent="0.25">
      <c r="A72" s="107" t="s">
        <v>34</v>
      </c>
      <c r="B72" s="146" t="s">
        <v>54</v>
      </c>
      <c r="C72" s="146"/>
      <c r="D72" s="146"/>
      <c r="E72" s="146"/>
      <c r="F72" s="146"/>
      <c r="G72" s="146"/>
      <c r="H72" s="146"/>
      <c r="I72" s="146"/>
      <c r="J72" s="24"/>
      <c r="K72" s="180" t="s">
        <v>52</v>
      </c>
      <c r="L72" s="181"/>
      <c r="M72" s="182"/>
      <c r="N72" s="21"/>
      <c r="O72" s="94">
        <v>5</v>
      </c>
      <c r="P72" s="41" t="s">
        <v>28</v>
      </c>
      <c r="Q72" s="46">
        <v>10</v>
      </c>
      <c r="R72" s="43" t="s">
        <v>23</v>
      </c>
      <c r="S72" s="40">
        <f>O72*Q72</f>
        <v>50</v>
      </c>
      <c r="T72" s="29"/>
    </row>
    <row r="73" spans="1:20" ht="12" customHeight="1" x14ac:dyDescent="0.25">
      <c r="A73" s="113"/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</row>
    <row r="74" spans="1:20" ht="12" customHeight="1" x14ac:dyDescent="0.25">
      <c r="A74" s="107" t="s">
        <v>56</v>
      </c>
      <c r="B74" s="146" t="s">
        <v>55</v>
      </c>
      <c r="C74" s="146"/>
      <c r="D74" s="146"/>
      <c r="E74" s="146"/>
      <c r="F74" s="146"/>
      <c r="G74" s="146"/>
      <c r="H74" s="146"/>
      <c r="I74" s="146"/>
      <c r="J74" s="24"/>
      <c r="K74" s="180" t="s">
        <v>52</v>
      </c>
      <c r="L74" s="181"/>
      <c r="M74" s="182"/>
      <c r="N74" s="21"/>
      <c r="O74" s="94">
        <v>4.5</v>
      </c>
      <c r="P74" s="41" t="s">
        <v>28</v>
      </c>
      <c r="Q74" s="46">
        <v>20</v>
      </c>
      <c r="R74" s="43" t="s">
        <v>23</v>
      </c>
      <c r="S74" s="40">
        <f>O74*Q74</f>
        <v>90</v>
      </c>
      <c r="T74" s="29"/>
    </row>
    <row r="75" spans="1:20" ht="12" customHeight="1" x14ac:dyDescent="0.25">
      <c r="A75" s="113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</row>
    <row r="76" spans="1:20" ht="8.1" customHeight="1" x14ac:dyDescent="0.25">
      <c r="A76" s="38"/>
      <c r="B76" s="38"/>
      <c r="C76" s="38"/>
      <c r="D76" s="38"/>
      <c r="E76" s="38"/>
      <c r="F76" s="38"/>
      <c r="G76" s="31"/>
      <c r="H76" s="31"/>
      <c r="I76" s="31"/>
      <c r="J76" s="18"/>
      <c r="K76" s="44"/>
      <c r="L76" s="31"/>
      <c r="M76" s="44"/>
      <c r="N76" s="21"/>
      <c r="O76" s="45"/>
      <c r="P76" s="41"/>
      <c r="Q76" s="37" t="s">
        <v>25</v>
      </c>
      <c r="R76" s="43"/>
      <c r="S76" s="37" t="s">
        <v>23</v>
      </c>
      <c r="T76" s="31"/>
    </row>
    <row r="77" spans="1:20" ht="12" customHeight="1" x14ac:dyDescent="0.25">
      <c r="A77" s="38"/>
      <c r="B77" s="38"/>
      <c r="C77" s="38"/>
      <c r="D77" s="38"/>
      <c r="E77" s="38"/>
      <c r="F77" s="38"/>
      <c r="G77" s="31"/>
      <c r="H77" s="31"/>
      <c r="I77" s="31"/>
      <c r="J77" s="31"/>
      <c r="K77" s="157" t="s">
        <v>38</v>
      </c>
      <c r="L77" s="157"/>
      <c r="M77" s="157"/>
      <c r="N77" s="157"/>
      <c r="O77" s="157"/>
      <c r="P77" s="158"/>
      <c r="Q77" s="46">
        <f>SUM(Q60,Q62,Q64,Q68,Q70,Q72,Q74)</f>
        <v>100</v>
      </c>
      <c r="R77" s="22"/>
      <c r="S77" s="133">
        <f>SUM(S60,S62,S64,S68,S70,S72,S74)</f>
        <v>445</v>
      </c>
      <c r="T77" s="31"/>
    </row>
    <row r="78" spans="1:20" ht="8.1" customHeight="1" x14ac:dyDescent="0.25">
      <c r="A78" s="38"/>
      <c r="B78" s="38"/>
      <c r="C78" s="38"/>
      <c r="D78" s="38"/>
      <c r="E78" s="38"/>
      <c r="F78" s="38"/>
      <c r="G78" s="31"/>
      <c r="H78" s="31"/>
      <c r="I78" s="31"/>
      <c r="J78" s="18"/>
      <c r="K78" s="44"/>
      <c r="L78" s="31"/>
      <c r="M78" s="44"/>
      <c r="N78" s="21"/>
      <c r="O78" s="45"/>
      <c r="P78" s="41"/>
      <c r="Q78" s="47"/>
      <c r="R78" s="43"/>
      <c r="S78" s="37" t="s">
        <v>39</v>
      </c>
      <c r="T78" s="31"/>
    </row>
    <row r="79" spans="1:20" ht="12" customHeight="1" x14ac:dyDescent="0.25">
      <c r="A79" s="48"/>
      <c r="B79" s="48"/>
      <c r="C79" s="48"/>
      <c r="D79" s="48"/>
      <c r="E79" s="48"/>
      <c r="F79" s="48"/>
      <c r="G79" s="33"/>
      <c r="H79" s="33"/>
      <c r="I79" s="33"/>
      <c r="J79" s="33"/>
      <c r="K79" s="176" t="s">
        <v>57</v>
      </c>
      <c r="L79" s="176"/>
      <c r="M79" s="176"/>
      <c r="N79" s="176"/>
      <c r="O79" s="176"/>
      <c r="P79" s="176"/>
      <c r="Q79" s="176"/>
      <c r="R79" s="177"/>
      <c r="S79" s="49">
        <f>ROUND((S77/100),1)</f>
        <v>4.5</v>
      </c>
      <c r="T79" s="28"/>
    </row>
    <row r="80" spans="1:20" ht="8.1" customHeight="1" x14ac:dyDescent="0.25">
      <c r="A80" s="48"/>
      <c r="B80" s="48"/>
      <c r="C80" s="48"/>
      <c r="D80" s="48"/>
      <c r="E80" s="48"/>
      <c r="F80" s="48"/>
      <c r="G80" s="33"/>
      <c r="H80" s="33"/>
      <c r="I80" s="33"/>
      <c r="J80" s="50"/>
      <c r="K80" s="50"/>
      <c r="L80" s="51"/>
      <c r="M80" s="52"/>
      <c r="N80" s="53"/>
      <c r="O80" s="54"/>
      <c r="P80" s="54"/>
      <c r="Q80" s="54"/>
      <c r="R80" s="178" t="s">
        <v>41</v>
      </c>
      <c r="S80" s="178"/>
      <c r="T80" s="178"/>
    </row>
    <row r="81" spans="1:20" ht="12" customHeight="1" x14ac:dyDescent="0.25">
      <c r="A81" s="179" t="s">
        <v>58</v>
      </c>
      <c r="B81" s="179"/>
      <c r="C81" s="179"/>
      <c r="D81" s="179"/>
      <c r="E81" s="179"/>
      <c r="F81" s="179"/>
      <c r="G81" s="179"/>
      <c r="H81" s="179"/>
      <c r="I81" s="179"/>
      <c r="J81" s="179"/>
      <c r="K81" s="55"/>
      <c r="L81" s="55"/>
      <c r="M81" s="55"/>
      <c r="N81" s="56"/>
      <c r="O81" s="55"/>
      <c r="P81" s="55"/>
      <c r="Q81" s="55"/>
      <c r="R81" s="178"/>
      <c r="S81" s="178"/>
      <c r="T81" s="178"/>
    </row>
    <row r="82" spans="1:20" ht="12" customHeight="1" x14ac:dyDescent="0.25">
      <c r="A82" s="167"/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</row>
    <row r="83" spans="1:20" ht="12" customHeight="1" x14ac:dyDescent="0.25">
      <c r="A83" s="168"/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</row>
    <row r="84" spans="1:20" ht="12" customHeight="1" x14ac:dyDescent="0.25">
      <c r="A84" s="168"/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</row>
    <row r="85" spans="1:20" ht="12" customHeight="1" x14ac:dyDescent="0.25">
      <c r="A85" s="168"/>
      <c r="B85" s="168"/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</row>
    <row r="86" spans="1:20" ht="12" customHeight="1" x14ac:dyDescent="0.25">
      <c r="A86" s="168"/>
      <c r="B86" s="168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8"/>
      <c r="Q86" s="168"/>
      <c r="R86" s="168"/>
      <c r="S86" s="168"/>
      <c r="T86" s="168"/>
    </row>
    <row r="87" spans="1:20" ht="3.95" customHeight="1" x14ac:dyDescent="0.25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</row>
    <row r="88" spans="1:20" ht="12" customHeight="1" x14ac:dyDescent="0.25">
      <c r="A88" s="184" t="s">
        <v>59</v>
      </c>
      <c r="B88" s="184"/>
      <c r="C88" s="184"/>
      <c r="D88" s="184"/>
      <c r="E88" s="184"/>
      <c r="F88" s="184"/>
      <c r="G88" s="184"/>
      <c r="H88" s="61"/>
      <c r="I88" s="61"/>
      <c r="J88" s="62"/>
      <c r="K88" s="62"/>
      <c r="L88" s="62"/>
      <c r="M88" s="62"/>
      <c r="N88" s="63"/>
      <c r="O88" s="62"/>
      <c r="P88" s="62"/>
      <c r="Q88" s="62"/>
      <c r="R88" s="64"/>
      <c r="S88" s="64"/>
      <c r="T88" s="64"/>
    </row>
    <row r="89" spans="1:20" ht="3.95" customHeight="1" x14ac:dyDescent="0.25">
      <c r="A89" s="61"/>
      <c r="B89" s="61"/>
      <c r="C89" s="61"/>
      <c r="D89" s="61"/>
      <c r="E89" s="61"/>
      <c r="F89" s="61"/>
      <c r="G89" s="61"/>
      <c r="H89" s="61"/>
      <c r="I89" s="61"/>
      <c r="J89" s="62"/>
      <c r="K89" s="62"/>
      <c r="L89" s="62"/>
      <c r="M89" s="62"/>
      <c r="N89" s="63"/>
      <c r="O89" s="62"/>
      <c r="P89" s="62"/>
      <c r="Q89" s="62"/>
      <c r="R89" s="64"/>
      <c r="S89" s="64"/>
      <c r="T89" s="64"/>
    </row>
    <row r="90" spans="1:20" ht="12" customHeight="1" x14ac:dyDescent="0.25">
      <c r="A90" s="185" t="s">
        <v>60</v>
      </c>
      <c r="B90" s="185"/>
      <c r="C90" s="185"/>
      <c r="D90" s="185"/>
      <c r="E90" s="185"/>
      <c r="F90" s="185"/>
      <c r="G90" s="65"/>
      <c r="H90" s="65"/>
      <c r="I90" s="65"/>
      <c r="J90" s="65"/>
      <c r="K90" s="186" t="s">
        <v>61</v>
      </c>
      <c r="L90" s="186"/>
      <c r="M90" s="186"/>
      <c r="N90" s="186"/>
      <c r="O90" s="186"/>
      <c r="P90" s="186"/>
      <c r="Q90" s="186"/>
      <c r="R90" s="186"/>
      <c r="S90" s="186"/>
      <c r="T90" s="66"/>
    </row>
    <row r="91" spans="1:20" ht="12" customHeight="1" x14ac:dyDescent="0.25">
      <c r="A91" s="187"/>
      <c r="B91" s="187"/>
      <c r="C91" s="187"/>
      <c r="D91" s="187"/>
      <c r="E91" s="187"/>
      <c r="F91" s="187"/>
      <c r="G91" s="67"/>
      <c r="H91" s="67"/>
      <c r="I91" s="67"/>
      <c r="J91" s="67"/>
      <c r="K91" s="187"/>
      <c r="L91" s="187"/>
      <c r="M91" s="187"/>
      <c r="N91" s="187"/>
      <c r="O91" s="187"/>
      <c r="P91" s="187"/>
      <c r="Q91" s="187"/>
      <c r="R91" s="187"/>
      <c r="S91" s="187"/>
      <c r="T91" s="67"/>
    </row>
    <row r="92" spans="1:20" ht="12" customHeight="1" x14ac:dyDescent="0.25">
      <c r="A92" s="188"/>
      <c r="B92" s="188"/>
      <c r="C92" s="188"/>
      <c r="D92" s="188"/>
      <c r="E92" s="188"/>
      <c r="F92" s="188"/>
      <c r="G92" s="67"/>
      <c r="H92" s="67"/>
      <c r="I92" s="67"/>
      <c r="J92" s="67"/>
      <c r="K92" s="188"/>
      <c r="L92" s="188"/>
      <c r="M92" s="188"/>
      <c r="N92" s="188"/>
      <c r="O92" s="188"/>
      <c r="P92" s="188"/>
      <c r="Q92" s="188"/>
      <c r="R92" s="188"/>
      <c r="S92" s="188"/>
      <c r="T92" s="67"/>
    </row>
    <row r="93" spans="1:20" ht="8.1" customHeight="1" x14ac:dyDescent="0.25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9"/>
      <c r="M93" s="68"/>
      <c r="N93" s="68"/>
      <c r="O93" s="68"/>
      <c r="P93" s="68"/>
      <c r="Q93" s="68"/>
      <c r="R93" s="68"/>
      <c r="S93" s="68"/>
      <c r="T93" s="68"/>
    </row>
    <row r="94" spans="1:20" ht="3.95" customHeight="1" x14ac:dyDescent="0.25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5"/>
      <c r="M94" s="134"/>
      <c r="N94" s="134"/>
      <c r="O94" s="134"/>
      <c r="P94" s="134"/>
      <c r="Q94" s="134"/>
      <c r="R94" s="134"/>
      <c r="S94" s="134"/>
      <c r="T94" s="134"/>
    </row>
    <row r="95" spans="1:20" ht="3.95" customHeight="1" x14ac:dyDescent="0.25">
      <c r="A95" s="70"/>
      <c r="B95" s="70"/>
      <c r="C95" s="70"/>
      <c r="D95" s="70"/>
      <c r="E95" s="70"/>
      <c r="F95" s="70"/>
      <c r="G95" s="64"/>
      <c r="H95" s="64"/>
      <c r="I95" s="64"/>
      <c r="J95" s="64"/>
      <c r="K95" s="64"/>
      <c r="L95" s="64"/>
      <c r="M95" s="64"/>
      <c r="N95" s="71"/>
      <c r="O95" s="64"/>
      <c r="P95" s="64"/>
      <c r="Q95" s="64"/>
      <c r="R95" s="64"/>
      <c r="S95" s="64"/>
      <c r="T95" s="64"/>
    </row>
    <row r="96" spans="1:20" ht="12" customHeight="1" x14ac:dyDescent="0.25">
      <c r="A96" s="148" t="s">
        <v>62</v>
      </c>
      <c r="B96" s="148"/>
      <c r="C96" s="148"/>
      <c r="D96" s="148"/>
      <c r="E96" s="148"/>
      <c r="F96" s="148"/>
      <c r="G96" s="148"/>
      <c r="H96" s="148"/>
      <c r="I96" s="148"/>
      <c r="J96" s="183" t="s">
        <v>63</v>
      </c>
      <c r="K96" s="183"/>
      <c r="L96" s="183"/>
      <c r="M96" s="183"/>
      <c r="N96" s="19"/>
      <c r="O96" s="183" t="s">
        <v>64</v>
      </c>
      <c r="P96" s="183"/>
      <c r="Q96" s="183"/>
      <c r="R96" s="183"/>
      <c r="S96" s="183"/>
      <c r="T96" s="72"/>
    </row>
    <row r="97" spans="1:20" ht="8.1" customHeight="1" x14ac:dyDescent="0.25">
      <c r="A97" s="38"/>
      <c r="B97" s="38"/>
      <c r="C97" s="38"/>
      <c r="D97" s="38"/>
      <c r="E97" s="38"/>
      <c r="F97" s="38"/>
      <c r="G97" s="31"/>
      <c r="H97" s="31"/>
      <c r="I97" s="31"/>
      <c r="J97" s="18"/>
      <c r="K97" s="44"/>
      <c r="L97" s="31"/>
      <c r="M97" s="44"/>
      <c r="N97" s="21"/>
      <c r="O97" s="36" t="s">
        <v>65</v>
      </c>
      <c r="P97" s="41"/>
      <c r="Q97" s="37" t="s">
        <v>25</v>
      </c>
      <c r="R97" s="43"/>
      <c r="S97" s="45"/>
      <c r="T97" s="31"/>
    </row>
    <row r="98" spans="1:20" ht="12" customHeight="1" x14ac:dyDescent="0.25">
      <c r="A98" s="107" t="s">
        <v>66</v>
      </c>
      <c r="B98" s="146" t="s">
        <v>67</v>
      </c>
      <c r="C98" s="146"/>
      <c r="D98" s="146"/>
      <c r="E98" s="146"/>
      <c r="F98" s="146"/>
      <c r="G98" s="146"/>
      <c r="H98" s="73"/>
      <c r="I98" s="73"/>
      <c r="J98" s="74"/>
      <c r="K98" s="74"/>
      <c r="L98" s="74"/>
      <c r="M98" s="74"/>
      <c r="N98" s="75"/>
      <c r="O98" s="76">
        <f>S40</f>
        <v>4.5</v>
      </c>
      <c r="P98" s="77" t="s">
        <v>28</v>
      </c>
      <c r="Q98" s="78">
        <v>40</v>
      </c>
      <c r="R98" s="79" t="s">
        <v>23</v>
      </c>
      <c r="S98" s="76">
        <f>O98*Q98</f>
        <v>180</v>
      </c>
      <c r="T98" s="80"/>
    </row>
    <row r="99" spans="1:20" ht="3.95" customHeight="1" x14ac:dyDescent="0.25">
      <c r="A99" s="81"/>
      <c r="B99" s="81"/>
      <c r="C99" s="81"/>
      <c r="D99" s="81"/>
      <c r="E99" s="81"/>
      <c r="F99" s="81"/>
      <c r="G99" s="80"/>
      <c r="H99" s="80"/>
      <c r="I99" s="80"/>
      <c r="J99" s="80"/>
      <c r="K99" s="80"/>
      <c r="L99" s="80"/>
      <c r="M99" s="80"/>
      <c r="N99" s="82"/>
      <c r="O99" s="83"/>
      <c r="P99" s="83"/>
      <c r="Q99" s="83"/>
      <c r="R99" s="83"/>
      <c r="S99" s="83"/>
      <c r="T99" s="80"/>
    </row>
    <row r="100" spans="1:20" ht="12" customHeight="1" x14ac:dyDescent="0.25">
      <c r="A100" s="107" t="s">
        <v>68</v>
      </c>
      <c r="B100" s="146" t="s">
        <v>69</v>
      </c>
      <c r="C100" s="146"/>
      <c r="D100" s="146"/>
      <c r="E100" s="146"/>
      <c r="F100" s="146"/>
      <c r="G100" s="146"/>
      <c r="H100" s="73"/>
      <c r="I100" s="73"/>
      <c r="J100" s="74"/>
      <c r="K100" s="74"/>
      <c r="L100" s="74"/>
      <c r="M100" s="74"/>
      <c r="N100" s="75"/>
      <c r="O100" s="76">
        <f>S79</f>
        <v>4.5</v>
      </c>
      <c r="P100" s="77" t="s">
        <v>28</v>
      </c>
      <c r="Q100" s="78">
        <v>20</v>
      </c>
      <c r="R100" s="79" t="s">
        <v>23</v>
      </c>
      <c r="S100" s="76">
        <f>O100*Q100</f>
        <v>90</v>
      </c>
      <c r="T100" s="80"/>
    </row>
    <row r="101" spans="1:20" ht="3.95" customHeight="1" x14ac:dyDescent="0.25">
      <c r="A101" s="84"/>
      <c r="B101" s="85"/>
      <c r="C101" s="85"/>
      <c r="D101" s="85"/>
      <c r="E101" s="85"/>
      <c r="F101" s="85"/>
      <c r="G101" s="85"/>
      <c r="H101" s="86"/>
      <c r="I101" s="86"/>
      <c r="J101" s="87"/>
      <c r="K101" s="87"/>
      <c r="L101" s="87"/>
      <c r="M101" s="87"/>
      <c r="N101" s="88"/>
      <c r="O101" s="89"/>
      <c r="P101" s="77"/>
      <c r="Q101" s="90"/>
      <c r="R101" s="79"/>
      <c r="S101" s="89"/>
      <c r="T101" s="80"/>
    </row>
    <row r="102" spans="1:20" ht="12" customHeight="1" x14ac:dyDescent="0.25">
      <c r="A102" s="107" t="s">
        <v>70</v>
      </c>
      <c r="B102" s="146" t="s">
        <v>71</v>
      </c>
      <c r="C102" s="146"/>
      <c r="D102" s="146"/>
      <c r="E102" s="146"/>
      <c r="F102" s="146"/>
      <c r="G102" s="146"/>
      <c r="H102" s="73"/>
      <c r="I102" s="73"/>
      <c r="J102" s="74"/>
      <c r="K102" s="74"/>
      <c r="L102" s="74"/>
      <c r="M102" s="74"/>
      <c r="N102" s="75"/>
      <c r="O102" s="91">
        <v>4</v>
      </c>
      <c r="P102" s="41" t="s">
        <v>28</v>
      </c>
      <c r="Q102" s="78">
        <v>20</v>
      </c>
      <c r="R102" s="92" t="s">
        <v>23</v>
      </c>
      <c r="S102" s="76">
        <f>O102*Q102</f>
        <v>80</v>
      </c>
      <c r="T102" s="80"/>
    </row>
    <row r="103" spans="1:20" ht="3.95" customHeight="1" x14ac:dyDescent="0.25">
      <c r="A103" s="23"/>
      <c r="B103" s="86"/>
      <c r="C103" s="86"/>
      <c r="D103" s="86"/>
      <c r="E103" s="86"/>
      <c r="F103" s="86"/>
      <c r="G103" s="86"/>
      <c r="H103" s="86"/>
      <c r="I103" s="86"/>
      <c r="J103" s="87"/>
      <c r="K103" s="32" t="s">
        <v>24</v>
      </c>
      <c r="L103" s="87"/>
      <c r="M103" s="87"/>
      <c r="N103" s="21"/>
      <c r="O103" s="93"/>
      <c r="P103" s="41"/>
      <c r="Q103" s="28"/>
      <c r="R103" s="92"/>
      <c r="S103" s="93"/>
      <c r="T103" s="80"/>
    </row>
    <row r="104" spans="1:20" ht="12" customHeight="1" x14ac:dyDescent="0.25">
      <c r="A104" s="107" t="s">
        <v>72</v>
      </c>
      <c r="B104" s="149" t="s">
        <v>73</v>
      </c>
      <c r="C104" s="149"/>
      <c r="D104" s="149"/>
      <c r="E104" s="149"/>
      <c r="F104" s="149"/>
      <c r="G104" s="150" t="s">
        <v>74</v>
      </c>
      <c r="H104" s="150"/>
      <c r="I104" s="150"/>
      <c r="J104" s="190"/>
      <c r="K104" s="94">
        <v>4.5</v>
      </c>
      <c r="L104" s="115"/>
      <c r="M104" s="80"/>
      <c r="N104" s="82"/>
      <c r="O104" s="80"/>
      <c r="P104" s="80"/>
      <c r="Q104" s="80"/>
      <c r="R104" s="80"/>
      <c r="S104" s="80"/>
      <c r="T104" s="80"/>
    </row>
    <row r="105" spans="1:20" ht="12" customHeight="1" x14ac:dyDescent="0.25">
      <c r="A105" s="23"/>
      <c r="B105" s="95"/>
      <c r="C105" s="95"/>
      <c r="D105" s="95"/>
      <c r="E105" s="95"/>
      <c r="F105" s="95"/>
      <c r="G105" s="191" t="s">
        <v>75</v>
      </c>
      <c r="H105" s="191"/>
      <c r="I105" s="191"/>
      <c r="J105" s="192"/>
      <c r="K105" s="94">
        <v>5</v>
      </c>
      <c r="L105" s="96"/>
      <c r="M105" s="28"/>
      <c r="N105" s="27"/>
      <c r="O105" s="97"/>
      <c r="P105" s="97"/>
      <c r="Q105" s="98"/>
      <c r="R105" s="98"/>
      <c r="S105" s="98"/>
      <c r="T105" s="98"/>
    </row>
    <row r="106" spans="1:20" ht="12" customHeight="1" x14ac:dyDescent="0.25">
      <c r="A106" s="99"/>
      <c r="B106" s="95"/>
      <c r="C106" s="95"/>
      <c r="D106" s="95"/>
      <c r="E106" s="95"/>
      <c r="F106" s="95"/>
      <c r="G106" s="193" t="s">
        <v>76</v>
      </c>
      <c r="H106" s="193"/>
      <c r="I106" s="193"/>
      <c r="J106" s="194"/>
      <c r="K106" s="76">
        <f>SUM(K104:K105)</f>
        <v>9.5</v>
      </c>
      <c r="L106" s="43" t="s">
        <v>77</v>
      </c>
      <c r="M106" s="100">
        <v>2</v>
      </c>
      <c r="N106" s="88" t="s">
        <v>23</v>
      </c>
      <c r="O106" s="40">
        <f>ROUND(K106/M106,1)</f>
        <v>4.8</v>
      </c>
      <c r="P106" s="41" t="s">
        <v>28</v>
      </c>
      <c r="Q106" s="78">
        <v>20</v>
      </c>
      <c r="R106" s="92" t="s">
        <v>23</v>
      </c>
      <c r="S106" s="76">
        <f>O106*Q106</f>
        <v>96</v>
      </c>
      <c r="T106" s="98"/>
    </row>
    <row r="107" spans="1:20" ht="8.1" customHeight="1" x14ac:dyDescent="0.25">
      <c r="A107" s="70"/>
      <c r="B107" s="70"/>
      <c r="C107" s="70"/>
      <c r="D107" s="70"/>
      <c r="E107" s="70"/>
      <c r="F107" s="70"/>
      <c r="G107" s="64"/>
      <c r="H107" s="64"/>
      <c r="I107" s="64"/>
      <c r="J107" s="64"/>
      <c r="K107" s="44"/>
      <c r="L107" s="31"/>
      <c r="M107" s="44"/>
      <c r="N107" s="21"/>
      <c r="O107" s="45"/>
      <c r="P107" s="41"/>
      <c r="Q107" s="37" t="s">
        <v>25</v>
      </c>
      <c r="R107" s="43"/>
      <c r="S107" s="37" t="s">
        <v>23</v>
      </c>
      <c r="T107" s="31"/>
    </row>
    <row r="108" spans="1:20" ht="12" customHeight="1" x14ac:dyDescent="0.25">
      <c r="A108" s="70"/>
      <c r="B108" s="70"/>
      <c r="C108" s="70"/>
      <c r="D108" s="70"/>
      <c r="E108" s="70"/>
      <c r="F108" s="70"/>
      <c r="G108" s="59"/>
      <c r="H108" s="59"/>
      <c r="I108" s="59"/>
      <c r="J108" s="28"/>
      <c r="K108" s="157" t="s">
        <v>38</v>
      </c>
      <c r="L108" s="157"/>
      <c r="M108" s="157"/>
      <c r="N108" s="157"/>
      <c r="O108" s="157"/>
      <c r="P108" s="158"/>
      <c r="Q108" s="46">
        <f>SUM(Q98,Q100,Q102,Q106)</f>
        <v>100</v>
      </c>
      <c r="R108" s="22"/>
      <c r="S108" s="40">
        <f>SUM(S98,S100,S102,S106)</f>
        <v>446</v>
      </c>
      <c r="T108" s="31"/>
    </row>
    <row r="109" spans="1:20" ht="8.1" customHeight="1" x14ac:dyDescent="0.25">
      <c r="A109" s="186" t="s">
        <v>91</v>
      </c>
      <c r="B109" s="186"/>
      <c r="C109" s="186"/>
      <c r="D109" s="186"/>
      <c r="E109" s="186"/>
      <c r="F109" s="186"/>
      <c r="G109" s="186"/>
      <c r="H109" s="186"/>
      <c r="I109" s="186"/>
      <c r="J109" s="186"/>
      <c r="K109" s="44"/>
      <c r="L109" s="31"/>
      <c r="M109" s="44"/>
      <c r="N109" s="21"/>
      <c r="O109" s="45"/>
      <c r="P109" s="41"/>
      <c r="Q109" s="47"/>
      <c r="R109" s="43"/>
      <c r="S109" s="37" t="s">
        <v>39</v>
      </c>
      <c r="T109" s="31"/>
    </row>
    <row r="110" spans="1:20" ht="12" customHeight="1" x14ac:dyDescent="0.25">
      <c r="A110" s="186"/>
      <c r="B110" s="186"/>
      <c r="C110" s="186"/>
      <c r="D110" s="186"/>
      <c r="E110" s="186"/>
      <c r="F110" s="186"/>
      <c r="G110" s="186"/>
      <c r="H110" s="186"/>
      <c r="I110" s="186"/>
      <c r="J110" s="186"/>
      <c r="K110" s="176" t="s">
        <v>78</v>
      </c>
      <c r="L110" s="176"/>
      <c r="M110" s="176"/>
      <c r="N110" s="176"/>
      <c r="O110" s="176"/>
      <c r="P110" s="176"/>
      <c r="Q110" s="176"/>
      <c r="R110" s="101" t="s">
        <v>65</v>
      </c>
      <c r="S110" s="49">
        <f>ROUND((S108/100),1)</f>
        <v>4.5</v>
      </c>
      <c r="T110" s="28"/>
    </row>
    <row r="111" spans="1:20" ht="8.1" customHeight="1" x14ac:dyDescent="0.25">
      <c r="A111" s="186"/>
      <c r="B111" s="186"/>
      <c r="C111" s="186"/>
      <c r="D111" s="186"/>
      <c r="E111" s="186"/>
      <c r="F111" s="186"/>
      <c r="G111" s="186"/>
      <c r="H111" s="186"/>
      <c r="I111" s="186"/>
      <c r="J111" s="186"/>
      <c r="K111" s="64"/>
      <c r="L111" s="64"/>
      <c r="M111" s="64"/>
      <c r="N111" s="71"/>
      <c r="O111" s="64"/>
      <c r="P111" s="64"/>
      <c r="Q111" s="64"/>
      <c r="R111" s="64"/>
      <c r="S111" s="64"/>
      <c r="T111" s="64"/>
    </row>
    <row r="112" spans="1:20" ht="12" customHeight="1" x14ac:dyDescent="0.25">
      <c r="A112" s="186"/>
      <c r="B112" s="186"/>
      <c r="C112" s="186"/>
      <c r="D112" s="186"/>
      <c r="E112" s="186"/>
      <c r="F112" s="186"/>
      <c r="G112" s="186"/>
      <c r="H112" s="186"/>
      <c r="I112" s="186"/>
      <c r="J112" s="186"/>
      <c r="K112" s="195" t="s">
        <v>88</v>
      </c>
      <c r="L112" s="195"/>
      <c r="M112" s="195"/>
      <c r="N112" s="195"/>
      <c r="O112" s="195"/>
      <c r="P112" s="196" t="str">
        <f>IF(OR(O98&lt;4,S110&lt;4),"NICHT BESTANDEN","BESTANDEN")</f>
        <v>BESTANDEN</v>
      </c>
      <c r="Q112" s="196"/>
      <c r="R112" s="196"/>
      <c r="S112" s="196"/>
      <c r="T112" s="66"/>
    </row>
    <row r="113" spans="1:20" ht="12" customHeight="1" x14ac:dyDescent="0.25">
      <c r="A113" s="102"/>
      <c r="B113" s="64"/>
      <c r="C113" s="64"/>
      <c r="D113" s="64"/>
      <c r="E113" s="64"/>
      <c r="F113" s="64"/>
      <c r="G113" s="59"/>
      <c r="H113" s="59"/>
      <c r="I113" s="59"/>
      <c r="J113" s="64"/>
      <c r="K113" s="64"/>
      <c r="L113" s="64"/>
      <c r="M113" s="64"/>
      <c r="N113" s="71"/>
      <c r="O113" s="64"/>
      <c r="P113" s="64"/>
      <c r="Q113" s="64"/>
      <c r="R113" s="64"/>
      <c r="S113" s="64"/>
      <c r="T113" s="64"/>
    </row>
    <row r="114" spans="1:20" ht="12" customHeight="1" x14ac:dyDescent="0.25">
      <c r="A114" s="189" t="s">
        <v>79</v>
      </c>
      <c r="B114" s="189"/>
      <c r="C114" s="189"/>
      <c r="D114" s="189"/>
      <c r="E114" s="189"/>
      <c r="F114" s="189"/>
      <c r="G114" s="189"/>
      <c r="H114" s="189"/>
      <c r="I114" s="189"/>
      <c r="J114" s="189"/>
      <c r="K114" s="189"/>
      <c r="L114" s="189"/>
      <c r="M114" s="189"/>
      <c r="N114" s="189"/>
      <c r="O114" s="189"/>
      <c r="P114" s="189"/>
      <c r="Q114" s="189"/>
      <c r="R114" s="189"/>
      <c r="S114" s="189"/>
      <c r="T114" s="62"/>
    </row>
    <row r="115" spans="1:20" ht="3.95" customHeight="1" x14ac:dyDescent="0.25">
      <c r="A115" s="102"/>
      <c r="B115" s="64"/>
      <c r="C115" s="64"/>
      <c r="D115" s="64"/>
      <c r="E115" s="64"/>
      <c r="F115" s="64"/>
      <c r="G115" s="59"/>
      <c r="H115" s="59"/>
      <c r="I115" s="59"/>
      <c r="J115" s="64"/>
      <c r="K115" s="64"/>
      <c r="L115" s="64"/>
      <c r="M115" s="64"/>
      <c r="N115" s="71"/>
      <c r="O115" s="64"/>
      <c r="P115" s="64"/>
      <c r="Q115" s="64"/>
      <c r="R115" s="64"/>
      <c r="S115" s="64"/>
      <c r="T115" s="64"/>
    </row>
    <row r="116" spans="1:20" ht="12" customHeight="1" x14ac:dyDescent="0.25">
      <c r="A116" s="185" t="s">
        <v>80</v>
      </c>
      <c r="B116" s="185"/>
      <c r="C116" s="185"/>
      <c r="D116" s="185"/>
      <c r="E116" s="185"/>
      <c r="F116" s="185"/>
      <c r="G116" s="65"/>
      <c r="H116" s="65"/>
      <c r="I116" s="65"/>
      <c r="J116" s="65"/>
      <c r="K116" s="186" t="s">
        <v>81</v>
      </c>
      <c r="L116" s="186"/>
      <c r="M116" s="186"/>
      <c r="N116" s="186"/>
      <c r="O116" s="186"/>
      <c r="P116" s="186"/>
      <c r="Q116" s="186"/>
      <c r="R116" s="186"/>
      <c r="S116" s="186"/>
      <c r="T116" s="66"/>
    </row>
    <row r="117" spans="1:20" ht="12" customHeight="1" x14ac:dyDescent="0.25">
      <c r="A117" s="187"/>
      <c r="B117" s="187"/>
      <c r="C117" s="187"/>
      <c r="D117" s="187"/>
      <c r="E117" s="187"/>
      <c r="F117" s="187"/>
      <c r="G117" s="67"/>
      <c r="H117" s="67"/>
      <c r="I117" s="67"/>
      <c r="J117" s="67"/>
      <c r="K117" s="187"/>
      <c r="L117" s="187"/>
      <c r="M117" s="187"/>
      <c r="N117" s="187"/>
      <c r="O117" s="187"/>
      <c r="P117" s="187"/>
      <c r="Q117" s="187"/>
      <c r="R117" s="187"/>
      <c r="S117" s="187"/>
      <c r="T117" s="67"/>
    </row>
    <row r="118" spans="1:20" ht="12" customHeight="1" x14ac:dyDescent="0.25">
      <c r="A118" s="188"/>
      <c r="B118" s="188"/>
      <c r="C118" s="188"/>
      <c r="D118" s="188"/>
      <c r="E118" s="188"/>
      <c r="F118" s="188"/>
      <c r="G118" s="67"/>
      <c r="H118" s="67"/>
      <c r="I118" s="67"/>
      <c r="J118" s="67"/>
      <c r="K118" s="188"/>
      <c r="L118" s="188"/>
      <c r="M118" s="188"/>
      <c r="N118" s="188"/>
      <c r="O118" s="188"/>
      <c r="P118" s="188"/>
      <c r="Q118" s="188"/>
      <c r="R118" s="188"/>
      <c r="S118" s="188"/>
      <c r="T118" s="67"/>
    </row>
    <row r="119" spans="1:20" ht="12" customHeight="1" x14ac:dyDescent="0.25">
      <c r="A119" s="102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71"/>
      <c r="O119" s="64"/>
      <c r="P119" s="64"/>
      <c r="Q119" s="64"/>
      <c r="R119" s="64"/>
      <c r="S119" s="64"/>
      <c r="T119" s="64"/>
    </row>
    <row r="131" spans="1:11" ht="12" hidden="1" customHeight="1" x14ac:dyDescent="0.25">
      <c r="A131" s="6" t="s">
        <v>83</v>
      </c>
    </row>
    <row r="132" spans="1:11" ht="12" hidden="1" customHeight="1" x14ac:dyDescent="0.25">
      <c r="A132" s="136">
        <v>6</v>
      </c>
      <c r="B132" s="136">
        <v>5.5</v>
      </c>
      <c r="C132" s="136">
        <v>5</v>
      </c>
      <c r="D132" s="136">
        <v>4.5</v>
      </c>
      <c r="E132" s="136">
        <v>4</v>
      </c>
      <c r="F132" s="136">
        <v>3.5</v>
      </c>
      <c r="G132" s="136">
        <v>3</v>
      </c>
      <c r="H132" s="136">
        <v>2.5</v>
      </c>
      <c r="I132" s="136">
        <v>2</v>
      </c>
      <c r="J132" s="136">
        <v>1.5</v>
      </c>
      <c r="K132" s="136">
        <v>1</v>
      </c>
    </row>
  </sheetData>
  <mergeCells count="120">
    <mergeCell ref="A114:S114"/>
    <mergeCell ref="A116:F116"/>
    <mergeCell ref="K116:S116"/>
    <mergeCell ref="A117:F118"/>
    <mergeCell ref="K117:S118"/>
    <mergeCell ref="B104:F104"/>
    <mergeCell ref="G104:J104"/>
    <mergeCell ref="G105:J105"/>
    <mergeCell ref="G106:J106"/>
    <mergeCell ref="K108:P108"/>
    <mergeCell ref="K110:Q110"/>
    <mergeCell ref="K112:O112"/>
    <mergeCell ref="P112:S112"/>
    <mergeCell ref="A109:J112"/>
    <mergeCell ref="A96:I96"/>
    <mergeCell ref="J96:M96"/>
    <mergeCell ref="O96:S96"/>
    <mergeCell ref="B98:G98"/>
    <mergeCell ref="B100:G100"/>
    <mergeCell ref="B102:G102"/>
    <mergeCell ref="A86:T86"/>
    <mergeCell ref="A88:G88"/>
    <mergeCell ref="A90:F90"/>
    <mergeCell ref="K90:S90"/>
    <mergeCell ref="A91:F92"/>
    <mergeCell ref="K91:S92"/>
    <mergeCell ref="K77:P77"/>
    <mergeCell ref="K79:R79"/>
    <mergeCell ref="A81:J81"/>
    <mergeCell ref="A82:T82"/>
    <mergeCell ref="A85:T85"/>
    <mergeCell ref="B74:I74"/>
    <mergeCell ref="K74:M74"/>
    <mergeCell ref="B75:T75"/>
    <mergeCell ref="A83:T83"/>
    <mergeCell ref="R80:T81"/>
    <mergeCell ref="A84:T84"/>
    <mergeCell ref="B70:I70"/>
    <mergeCell ref="K70:M70"/>
    <mergeCell ref="B71:T71"/>
    <mergeCell ref="B72:I72"/>
    <mergeCell ref="K72:M72"/>
    <mergeCell ref="B73:T73"/>
    <mergeCell ref="B62:I62"/>
    <mergeCell ref="K62:M62"/>
    <mergeCell ref="B63:T63"/>
    <mergeCell ref="B68:I68"/>
    <mergeCell ref="K68:M68"/>
    <mergeCell ref="B69:T69"/>
    <mergeCell ref="A67:J67"/>
    <mergeCell ref="B19:I19"/>
    <mergeCell ref="B31:I31"/>
    <mergeCell ref="A50:T50"/>
    <mergeCell ref="A51:T51"/>
    <mergeCell ref="A52:T52"/>
    <mergeCell ref="A55:B55"/>
    <mergeCell ref="C55:H55"/>
    <mergeCell ref="J55:L55"/>
    <mergeCell ref="M55:N55"/>
    <mergeCell ref="O55:T55"/>
    <mergeCell ref="K40:R40"/>
    <mergeCell ref="R41:T41"/>
    <mergeCell ref="A42:J42"/>
    <mergeCell ref="A43:T43"/>
    <mergeCell ref="A44:T44"/>
    <mergeCell ref="A45:T45"/>
    <mergeCell ref="A49:T49"/>
    <mergeCell ref="A46:T46"/>
    <mergeCell ref="A47:T47"/>
    <mergeCell ref="A48:T48"/>
    <mergeCell ref="A6:C6"/>
    <mergeCell ref="A7:C7"/>
    <mergeCell ref="A9:C9"/>
    <mergeCell ref="A16:C16"/>
    <mergeCell ref="D6:T6"/>
    <mergeCell ref="D7:T7"/>
    <mergeCell ref="D9:T9"/>
    <mergeCell ref="A11:C14"/>
    <mergeCell ref="D11:T11"/>
    <mergeCell ref="D12:T12"/>
    <mergeCell ref="D13:T13"/>
    <mergeCell ref="D14:T14"/>
    <mergeCell ref="B58:G58"/>
    <mergeCell ref="K58:M58"/>
    <mergeCell ref="P58:R58"/>
    <mergeCell ref="A57:I57"/>
    <mergeCell ref="B64:I64"/>
    <mergeCell ref="K64:M64"/>
    <mergeCell ref="B65:T65"/>
    <mergeCell ref="B35:I35"/>
    <mergeCell ref="B36:T36"/>
    <mergeCell ref="K38:P38"/>
    <mergeCell ref="B60:I60"/>
    <mergeCell ref="K60:M60"/>
    <mergeCell ref="B61:T61"/>
    <mergeCell ref="A59:J59"/>
    <mergeCell ref="A1:G1"/>
    <mergeCell ref="H1:T1"/>
    <mergeCell ref="A3:G3"/>
    <mergeCell ref="H3:I3"/>
    <mergeCell ref="J3:L3"/>
    <mergeCell ref="M3:N3"/>
    <mergeCell ref="O3:T3"/>
    <mergeCell ref="B33:I33"/>
    <mergeCell ref="B34:T34"/>
    <mergeCell ref="B26:T26"/>
    <mergeCell ref="B27:I27"/>
    <mergeCell ref="B28:T28"/>
    <mergeCell ref="B29:I29"/>
    <mergeCell ref="B30:T30"/>
    <mergeCell ref="A18:I18"/>
    <mergeCell ref="B32:T32"/>
    <mergeCell ref="B20:I20"/>
    <mergeCell ref="B21:G21"/>
    <mergeCell ref="O21:T21"/>
    <mergeCell ref="B22:G22"/>
    <mergeCell ref="O22:T22"/>
    <mergeCell ref="B23:G23"/>
    <mergeCell ref="O23:T23"/>
    <mergeCell ref="P19:R19"/>
  </mergeCells>
  <conditionalFormatting sqref="P112:S112">
    <cfRule type="containsText" dxfId="2" priority="6" operator="containsText" text="NICHT BESTANDEN">
      <formula>NOT(ISERROR(SEARCH("NICHT BESTANDEN",P112)))</formula>
    </cfRule>
    <cfRule type="containsText" dxfId="1" priority="7" operator="containsText" text="BESTANDEN">
      <formula>NOT(ISERROR(SEARCH("BESTANDEN",P112)))</formula>
    </cfRule>
  </conditionalFormatting>
  <conditionalFormatting sqref="S40 S79">
    <cfRule type="cellIs" dxfId="0" priority="2" stopIfTrue="1" operator="lessThan">
      <formula>4</formula>
    </cfRule>
  </conditionalFormatting>
  <dataValidations count="3">
    <dataValidation type="decimal" allowBlank="1" showInputMessage="1" showErrorMessage="1" sqref="O102">
      <formula1>1</formula1>
      <formula2>6</formula2>
    </dataValidation>
    <dataValidation type="decimal" allowBlank="1" showInputMessage="1" showErrorMessage="1" sqref="M27 M29 M31 M33 M35 M21:M23">
      <formula1>0</formula1>
      <formula2>K21</formula2>
    </dataValidation>
    <dataValidation type="list" allowBlank="1" showInputMessage="1" showErrorMessage="1" sqref="O74 O72 O70 O68 O64 O62 O60 K104:K105">
      <formula1>$A$132:$K$132</formula1>
    </dataValidation>
  </dataValidations>
  <pageMargins left="0.39370078740157483" right="0.39370078740157483" top="1.3779527559055118" bottom="0.59055118110236227" header="0.31496062992125984" footer="0.31496062992125984"/>
  <pageSetup paperSize="9" orientation="portrait" r:id="rId1"/>
  <headerFooter scaleWithDoc="0">
    <oddHeader>&amp;L&amp;G&amp;R&amp;G</oddHeader>
    <oddFooter>&amp;L&amp;"Calibri,Standard"&amp;8&amp;F&amp;R&amp;8&amp;P von &amp;N</oddFooter>
  </headerFooter>
  <rowBreaks count="1" manualBreakCount="1">
    <brk id="5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Montage-Elektriker EFZ</vt:lpstr>
    </vt:vector>
  </TitlesOfParts>
  <Company>VSEI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Felix</dc:creator>
  <cp:lastModifiedBy>Administrator</cp:lastModifiedBy>
  <cp:lastPrinted>2017-05-29T06:03:44Z</cp:lastPrinted>
  <dcterms:created xsi:type="dcterms:W3CDTF">2016-12-07T10:39:25Z</dcterms:created>
  <dcterms:modified xsi:type="dcterms:W3CDTF">2017-10-17T07:41:06Z</dcterms:modified>
</cp:coreProperties>
</file>