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BA\$ Mitarbeiter\lehmann.brigitte\Files für Upload VSEI Homepage 2017 Silvia Keller\"/>
    </mc:Choice>
  </mc:AlternateContent>
  <bookViews>
    <workbookView xWindow="0" yWindow="0" windowWidth="21570" windowHeight="9615"/>
  </bookViews>
  <sheets>
    <sheet name="Elektroplaner EF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8" i="1" l="1"/>
  <c r="Q76" i="1" l="1"/>
  <c r="S65" i="1"/>
  <c r="S69" i="1"/>
  <c r="Q29" i="1" l="1"/>
  <c r="Q31" i="1" s="1"/>
  <c r="Q38" i="1" l="1"/>
  <c r="Q108" i="1" l="1"/>
  <c r="K106" i="1"/>
  <c r="O106" i="1" s="1"/>
  <c r="S106" i="1" s="1"/>
  <c r="S102" i="1"/>
  <c r="S73" i="1"/>
  <c r="S71" i="1"/>
  <c r="S63" i="1"/>
  <c r="S61" i="1"/>
  <c r="O56" i="1"/>
  <c r="J56" i="1"/>
  <c r="C56" i="1"/>
  <c r="O35" i="1"/>
  <c r="S35" i="1" s="1"/>
  <c r="O33" i="1"/>
  <c r="S33" i="1" s="1"/>
  <c r="O31" i="1"/>
  <c r="S31" i="1" s="1"/>
  <c r="O29" i="1"/>
  <c r="S29" i="1" s="1"/>
  <c r="O27" i="1"/>
  <c r="S27" i="1" s="1"/>
  <c r="S76" i="1" l="1"/>
  <c r="S78" i="1" s="1"/>
  <c r="S38" i="1"/>
  <c r="S40" i="1" s="1"/>
  <c r="S98" i="1" s="1"/>
  <c r="O100" i="1" l="1"/>
  <c r="S100" i="1" s="1"/>
  <c r="S108" i="1" s="1"/>
  <c r="S110" i="1" s="1"/>
  <c r="P112" i="1" s="1"/>
</calcChain>
</file>

<file path=xl/sharedStrings.xml><?xml version="1.0" encoding="utf-8"?>
<sst xmlns="http://schemas.openxmlformats.org/spreadsheetml/2006/main" count="164" uniqueCount="91">
  <si>
    <t>Notenformular</t>
  </si>
  <si>
    <t>Prüfungsdatum:</t>
  </si>
  <si>
    <t>Nummer:</t>
  </si>
  <si>
    <t>Personalien der Kandidatin, des Kandidaten:</t>
  </si>
  <si>
    <t>Wohnadresse:</t>
  </si>
  <si>
    <t>Prüfungsort:</t>
  </si>
  <si>
    <t>Bemerkungen zur Abschlussprüfung:</t>
  </si>
  <si>
    <t>Hinweis:</t>
  </si>
  <si>
    <t>Dieses Notenformular stützt sich auf die Wegleitung zum Qualifikationsverfahren Ausgabe 2016.</t>
  </si>
  <si>
    <t>Qualifikationsbereich praktische Arbeit</t>
  </si>
  <si>
    <t>max. Punkte</t>
  </si>
  <si>
    <t>erreichte
 Punkte</t>
  </si>
  <si>
    <t>Halbe oder ganze Noten</t>
  </si>
  <si>
    <t>Gewichtung
in % gemäss Bildungsplan</t>
  </si>
  <si>
    <t>Produkt</t>
  </si>
  <si>
    <t>Pos.</t>
  </si>
  <si>
    <t>Fachkompetenz:</t>
  </si>
  <si>
    <t>Bearbeitungstechnik</t>
  </si>
  <si>
    <t>=</t>
  </si>
  <si>
    <t>*</t>
  </si>
  <si>
    <t>%</t>
  </si>
  <si>
    <t>100%</t>
  </si>
  <si>
    <t>x</t>
  </si>
  <si>
    <t>Technische Dokumentation</t>
  </si>
  <si>
    <t>3</t>
  </si>
  <si>
    <t>4</t>
  </si>
  <si>
    <t>5</t>
  </si>
  <si>
    <t>6</t>
  </si>
  <si>
    <t>Summen</t>
  </si>
  <si>
    <t>: 100%</t>
  </si>
  <si>
    <t>Note praktische Arbeit</t>
  </si>
  <si>
    <t>auf eine Dezimal-
stelle runden</t>
  </si>
  <si>
    <t>Bemerkungen zum Qualifikationsbereich praktische Arbeit:</t>
  </si>
  <si>
    <t>Kandidat/in:</t>
  </si>
  <si>
    <t>Datum:</t>
  </si>
  <si>
    <t>Nr.:</t>
  </si>
  <si>
    <t>Qualifikationsbereich Berufskenntnisse</t>
  </si>
  <si>
    <t>Prüfungsart</t>
  </si>
  <si>
    <t>1</t>
  </si>
  <si>
    <t>mündlich</t>
  </si>
  <si>
    <t>2</t>
  </si>
  <si>
    <t>Technische Dokumentation, Regeln der Technik</t>
  </si>
  <si>
    <t>schriftlich</t>
  </si>
  <si>
    <t>Elektrische Systemtechnik, inkl. Technologische Grundlagen</t>
  </si>
  <si>
    <t>Note Berufskenntnisse</t>
  </si>
  <si>
    <t>Bemerkungen zum Qualifikationsbereich Berufskenntnisse:</t>
  </si>
  <si>
    <t>Für die Prüfungsleitung</t>
  </si>
  <si>
    <t>Die Chefexpertin, der Chefexperte</t>
  </si>
  <si>
    <t>Die Prüfungssekretärin, der Prüfungssekretär</t>
  </si>
  <si>
    <t>Prüfungsergebnis</t>
  </si>
  <si>
    <t>* = halbe oder ganze Noten</t>
  </si>
  <si>
    <t>** = auf eine Dezimalstelle runden</t>
  </si>
  <si>
    <t>**</t>
  </si>
  <si>
    <t>a.</t>
  </si>
  <si>
    <t>Praktische Arbeit</t>
  </si>
  <si>
    <t>b.</t>
  </si>
  <si>
    <t>Berufskenntnisse</t>
  </si>
  <si>
    <t>c.</t>
  </si>
  <si>
    <t>Allgemeinbildung</t>
  </si>
  <si>
    <t>d.</t>
  </si>
  <si>
    <t>Erfahrungsnote</t>
  </si>
  <si>
    <t>Note berufskundlicher Unterricht</t>
  </si>
  <si>
    <t>Note überbetriebliche Kurse</t>
  </si>
  <si>
    <t>Notensumme</t>
  </si>
  <si>
    <t>:</t>
  </si>
  <si>
    <t>Gesamtnote</t>
  </si>
  <si>
    <t>Für die Prüfungskommission</t>
  </si>
  <si>
    <t>Die Präsidentin, der Präsident</t>
  </si>
  <si>
    <t>Die Sekretärin, der Sekretär</t>
  </si>
  <si>
    <t>für das Qualifikationsverfahren gemäss Verordnung des SBFI über die
berufliche Grundbildung vom 27.04.2015</t>
  </si>
  <si>
    <t>Zugelassene Notenwerte</t>
  </si>
  <si>
    <t>Elektroplaner/in EFZ</t>
  </si>
  <si>
    <t>Musterfrau Sofia</t>
  </si>
  <si>
    <t>KFD-9999</t>
  </si>
  <si>
    <t>Energieverteilung</t>
  </si>
  <si>
    <t>Installationsplanung</t>
  </si>
  <si>
    <t>Steuerungstechnik und Gebäudeautomation</t>
  </si>
  <si>
    <t>Kommunikationstechnik</t>
  </si>
  <si>
    <t>Pos. 2 = 15% und Pos. 3 = 35%.</t>
  </si>
  <si>
    <t>Pos. 2 = 35% und Pos. 3 = 15%.</t>
  </si>
  <si>
    <t>Typ Lehrbetrieb:</t>
  </si>
  <si>
    <t>Gewichtung für Lernende der</t>
  </si>
  <si>
    <t>bitte auswählen</t>
  </si>
  <si>
    <t>Gewichtung nach Typ Lehrbetrieb</t>
  </si>
  <si>
    <t>Fachkompetenz</t>
  </si>
  <si>
    <t>Mündliche Prüfung:</t>
  </si>
  <si>
    <t>Schriftliche Prüfung:</t>
  </si>
  <si>
    <t>Das Qualifikationsverfahren mit Abschlussprüfung ist bestanden, wenn die Qualifikations-bereiche "praktische Arbeit" und "Berufskenntnisse" mindestens mit der Note 4 bewertet werden und die Gesamtnote mindestens 4 beträgt. (BiVo Art. 21)</t>
  </si>
  <si>
    <t>Qualifikationsverfahren</t>
  </si>
  <si>
    <t>Anteil in % gem. QV-Wegleitung</t>
  </si>
  <si>
    <t>Name und Vorname: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</si>
</sst>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FF9"/>
        <bgColor indexed="64"/>
      </patternFill>
    </fill>
    <fill>
      <patternFill patternType="solid">
        <fgColor rgb="FFC3C7C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EEEF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96633"/>
      </left>
      <right/>
      <top style="medium">
        <color rgb="FF996633"/>
      </top>
      <bottom/>
      <diagonal/>
    </border>
    <border>
      <left/>
      <right/>
      <top style="medium">
        <color rgb="FF996633"/>
      </top>
      <bottom/>
      <diagonal/>
    </border>
    <border>
      <left/>
      <right style="medium">
        <color rgb="FF996633"/>
      </right>
      <top style="medium">
        <color rgb="FF996633"/>
      </top>
      <bottom/>
      <diagonal/>
    </border>
    <border>
      <left style="medium">
        <color rgb="FF996633"/>
      </left>
      <right/>
      <top/>
      <bottom/>
      <diagonal/>
    </border>
    <border>
      <left/>
      <right style="medium">
        <color rgb="FF996633"/>
      </right>
      <top/>
      <bottom/>
      <diagonal/>
    </border>
    <border>
      <left style="medium">
        <color rgb="FF996633"/>
      </left>
      <right/>
      <top/>
      <bottom style="medium">
        <color rgb="FF996633"/>
      </bottom>
      <diagonal/>
    </border>
    <border>
      <left/>
      <right/>
      <top/>
      <bottom style="medium">
        <color rgb="FF996633"/>
      </bottom>
      <diagonal/>
    </border>
    <border>
      <left/>
      <right style="medium">
        <color rgb="FF996633"/>
      </right>
      <top/>
      <bottom style="medium">
        <color rgb="FF996633"/>
      </bottom>
      <diagonal/>
    </border>
    <border>
      <left style="medium">
        <color rgb="FF996633"/>
      </left>
      <right/>
      <top style="medium">
        <color rgb="FF996633"/>
      </top>
      <bottom style="medium">
        <color rgb="FF996633"/>
      </bottom>
      <diagonal/>
    </border>
    <border>
      <left/>
      <right/>
      <top style="medium">
        <color rgb="FF996633"/>
      </top>
      <bottom style="medium">
        <color rgb="FF996633"/>
      </bottom>
      <diagonal/>
    </border>
    <border>
      <left/>
      <right style="medium">
        <color rgb="FF996633"/>
      </right>
      <top style="medium">
        <color rgb="FF996633"/>
      </top>
      <bottom style="medium">
        <color rgb="FF996633"/>
      </bottom>
      <diagonal/>
    </border>
    <border>
      <left style="medium">
        <color rgb="FF996633"/>
      </left>
      <right style="medium">
        <color rgb="FF996633"/>
      </right>
      <top style="medium">
        <color rgb="FF996633"/>
      </top>
      <bottom style="medium">
        <color rgb="FF996633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/>
    <xf numFmtId="0" fontId="9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1" fillId="0" borderId="3" xfId="0" quotePrefix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vertical="center"/>
    </xf>
    <xf numFmtId="164" fontId="14" fillId="0" borderId="4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/>
    </xf>
    <xf numFmtId="164" fontId="10" fillId="0" borderId="4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 wrapText="1"/>
    </xf>
    <xf numFmtId="0" fontId="17" fillId="0" borderId="0" xfId="0" applyFont="1" applyBorder="1" applyProtection="1"/>
    <xf numFmtId="49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horizontal="right" vertical="top" wrapText="1"/>
    </xf>
    <xf numFmtId="0" fontId="17" fillId="0" borderId="0" xfId="0" applyFont="1" applyProtection="1"/>
    <xf numFmtId="49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49" fontId="17" fillId="0" borderId="0" xfId="0" applyNumberFormat="1" applyFont="1" applyBorder="1" applyAlignment="1" applyProtection="1"/>
    <xf numFmtId="49" fontId="17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/>
    </xf>
    <xf numFmtId="49" fontId="17" fillId="0" borderId="0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12" fillId="0" borderId="0" xfId="0" quotePrefix="1" applyFont="1" applyFill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top"/>
    </xf>
    <xf numFmtId="0" fontId="16" fillId="0" borderId="3" xfId="0" quotePrefix="1" applyFont="1" applyBorder="1" applyAlignment="1" applyProtection="1">
      <alignment horizontal="right" vertical="center"/>
    </xf>
    <xf numFmtId="164" fontId="14" fillId="0" borderId="4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left" vertical="center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top"/>
    </xf>
    <xf numFmtId="0" fontId="16" fillId="0" borderId="0" xfId="0" quotePrefix="1" applyFont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164" fontId="14" fillId="3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7" fillId="0" borderId="11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center" vertical="center"/>
    </xf>
    <xf numFmtId="0" fontId="22" fillId="0" borderId="5" xfId="0" quotePrefix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9" fillId="0" borderId="0" xfId="0" applyFont="1"/>
    <xf numFmtId="49" fontId="23" fillId="0" borderId="0" xfId="0" applyNumberFormat="1" applyFont="1" applyFill="1" applyBorder="1" applyAlignment="1" applyProtection="1">
      <alignment horizontal="left" vertical="center"/>
    </xf>
    <xf numFmtId="0" fontId="21" fillId="0" borderId="3" xfId="0" quotePrefix="1" applyFont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vertical="center"/>
    </xf>
    <xf numFmtId="0" fontId="11" fillId="0" borderId="11" xfId="0" applyFont="1" applyBorder="1" applyAlignment="1" applyProtection="1">
      <alignment vertical="center" wrapText="1"/>
    </xf>
    <xf numFmtId="0" fontId="17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horizontal="right" vertical="center"/>
    </xf>
    <xf numFmtId="0" fontId="2" fillId="5" borderId="17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horizontal="right" vertical="center"/>
    </xf>
    <xf numFmtId="0" fontId="2" fillId="5" borderId="2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7" fillId="5" borderId="2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 vertical="center"/>
    </xf>
    <xf numFmtId="49" fontId="20" fillId="0" borderId="0" xfId="0" applyNumberFormat="1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 wrapText="1"/>
    </xf>
    <xf numFmtId="49" fontId="20" fillId="0" borderId="0" xfId="0" applyNumberFormat="1" applyFont="1" applyFill="1" applyBorder="1" applyAlignment="1" applyProtection="1">
      <alignment vertical="center"/>
    </xf>
    <xf numFmtId="49" fontId="20" fillId="6" borderId="0" xfId="0" applyNumberFormat="1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21" fillId="0" borderId="1" xfId="0" quotePrefix="1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49" fontId="2" fillId="6" borderId="0" xfId="0" applyNumberFormat="1" applyFont="1" applyFill="1" applyBorder="1" applyAlignment="1" applyProtection="1">
      <alignment vertical="center"/>
    </xf>
    <xf numFmtId="0" fontId="11" fillId="6" borderId="0" xfId="0" quotePrefix="1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Fill="1"/>
    <xf numFmtId="0" fontId="11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0" fontId="12" fillId="0" borderId="0" xfId="0" quotePrefix="1" applyFont="1" applyFill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0" fontId="18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center"/>
    </xf>
    <xf numFmtId="0" fontId="16" fillId="0" borderId="0" xfId="0" quotePrefix="1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49" fontId="21" fillId="0" borderId="0" xfId="0" applyNumberFormat="1" applyFont="1" applyFill="1" applyBorder="1" applyAlignment="1" applyProtection="1">
      <alignment horizontal="left"/>
    </xf>
    <xf numFmtId="49" fontId="17" fillId="5" borderId="0" xfId="0" applyNumberFormat="1" applyFont="1" applyFill="1" applyBorder="1" applyAlignment="1" applyProtection="1">
      <alignment horizontal="center"/>
    </xf>
    <xf numFmtId="49" fontId="8" fillId="5" borderId="0" xfId="0" applyNumberFormat="1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vertical="center"/>
    </xf>
    <xf numFmtId="49" fontId="20" fillId="6" borderId="1" xfId="0" applyNumberFormat="1" applyFont="1" applyFill="1" applyBorder="1" applyAlignment="1" applyProtection="1">
      <alignment vertical="center"/>
    </xf>
    <xf numFmtId="49" fontId="20" fillId="6" borderId="12" xfId="0" applyNumberFormat="1" applyFont="1" applyFill="1" applyBorder="1" applyAlignment="1" applyProtection="1">
      <alignment vertical="center"/>
    </xf>
    <xf numFmtId="0" fontId="2" fillId="0" borderId="26" xfId="0" applyFont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49" fontId="7" fillId="5" borderId="23" xfId="0" applyNumberFormat="1" applyFont="1" applyFill="1" applyBorder="1" applyAlignment="1" applyProtection="1">
      <alignment horizontal="left" vertical="center" wrapText="1"/>
    </xf>
    <xf numFmtId="49" fontId="7" fillId="5" borderId="24" xfId="0" applyNumberFormat="1" applyFont="1" applyFill="1" applyBorder="1" applyAlignment="1" applyProtection="1">
      <alignment horizontal="left" vertical="center" wrapText="1"/>
    </xf>
    <xf numFmtId="49" fontId="8" fillId="2" borderId="24" xfId="0" applyNumberFormat="1" applyFont="1" applyFill="1" applyBorder="1" applyAlignment="1" applyProtection="1">
      <alignment horizontal="left" vertical="center" wrapText="1"/>
    </xf>
    <xf numFmtId="14" fontId="19" fillId="2" borderId="24" xfId="0" applyNumberFormat="1" applyFont="1" applyFill="1" applyBorder="1" applyAlignment="1" applyProtection="1">
      <alignment horizontal="center" vertical="center"/>
    </xf>
    <xf numFmtId="49" fontId="7" fillId="5" borderId="24" xfId="0" applyNumberFormat="1" applyFont="1" applyFill="1" applyBorder="1" applyAlignment="1" applyProtection="1">
      <alignment horizontal="right" vertical="center" wrapText="1"/>
    </xf>
    <xf numFmtId="0" fontId="19" fillId="2" borderId="24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49" fontId="21" fillId="3" borderId="1" xfId="0" applyNumberFormat="1" applyFont="1" applyFill="1" applyBorder="1" applyAlignment="1" applyProtection="1">
      <alignment horizontal="left" vertical="top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9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right" vertical="center" wrapText="1"/>
    </xf>
    <xf numFmtId="0" fontId="21" fillId="0" borderId="13" xfId="0" applyFont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  <xf numFmtId="0" fontId="11" fillId="0" borderId="0" xfId="0" applyFont="1" applyFill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49" fontId="21" fillId="3" borderId="0" xfId="0" applyNumberFormat="1" applyFont="1" applyFill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center"/>
    </xf>
    <xf numFmtId="0" fontId="5" fillId="5" borderId="0" xfId="0" applyFont="1" applyFill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</xf>
    <xf numFmtId="49" fontId="5" fillId="5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0" fontId="24" fillId="6" borderId="0" xfId="0" applyFont="1" applyFill="1" applyAlignment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right" vertical="center" wrapText="1"/>
    </xf>
    <xf numFmtId="14" fontId="3" fillId="2" borderId="0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</cellXfs>
  <cellStyles count="1">
    <cellStyle name="Standard" xfId="0" builtinId="0"/>
  </cellStyles>
  <dxfs count="3">
    <dxf>
      <font>
        <color theme="9" tint="-0.499984740745262"/>
      </font>
      <fill>
        <patternFill>
          <bgColor rgb="FFCCFFCC"/>
        </patternFill>
      </fill>
    </dxf>
    <dxf>
      <font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6633"/>
      <color rgb="FFFFCCCC"/>
      <color rgb="FFEEEFF0"/>
      <color rgb="FF007771"/>
      <color rgb="FF19B9E3"/>
      <color rgb="FFA50021"/>
      <color rgb="FFCCEFF9"/>
      <color rgb="FFC3C7C9"/>
      <color rgb="FFAAAFB2"/>
      <color rgb="FF47B1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tabSelected="1" topLeftCell="A58" zoomScale="200" zoomScaleNormal="200" workbookViewId="0">
      <selection activeCell="C10" sqref="C10"/>
    </sheetView>
  </sheetViews>
  <sheetFormatPr baseColWidth="10" defaultRowHeight="12" customHeight="1" x14ac:dyDescent="0.25"/>
  <cols>
    <col min="1" max="1" width="4.7109375" style="7" customWidth="1"/>
    <col min="2" max="11" width="5.7109375" style="7" customWidth="1"/>
    <col min="12" max="12" width="1.7109375" style="7" customWidth="1"/>
    <col min="13" max="13" width="5.7109375" style="7" customWidth="1"/>
    <col min="14" max="14" width="1.7109375" style="7" customWidth="1"/>
    <col min="15" max="15" width="5.7109375" style="7" customWidth="1"/>
    <col min="16" max="16" width="2.7109375" style="7" customWidth="1"/>
    <col min="17" max="17" width="3.7109375" style="7" customWidth="1"/>
    <col min="18" max="18" width="2.7109375" style="7" customWidth="1"/>
    <col min="19" max="19" width="5.7109375" style="7" customWidth="1"/>
    <col min="20" max="20" width="2.7109375" style="7" customWidth="1"/>
    <col min="21" max="16384" width="11.42578125" style="7"/>
  </cols>
  <sheetData>
    <row r="1" spans="1:20" ht="27.95" customHeight="1" thickBot="1" x14ac:dyDescent="0.3">
      <c r="A1" s="203" t="s">
        <v>0</v>
      </c>
      <c r="B1" s="203"/>
      <c r="C1" s="203"/>
      <c r="D1" s="203"/>
      <c r="E1" s="203"/>
      <c r="F1" s="203"/>
      <c r="G1" s="203"/>
      <c r="H1" s="204" t="s">
        <v>69</v>
      </c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</row>
    <row r="2" spans="1:20" ht="3.95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5"/>
      <c r="P2" s="105"/>
      <c r="Q2" s="105"/>
      <c r="R2" s="105"/>
      <c r="S2" s="105"/>
      <c r="T2" s="107"/>
    </row>
    <row r="3" spans="1:20" ht="20.100000000000001" customHeight="1" x14ac:dyDescent="0.25">
      <c r="A3" s="205" t="s">
        <v>71</v>
      </c>
      <c r="B3" s="206"/>
      <c r="C3" s="206"/>
      <c r="D3" s="206"/>
      <c r="E3" s="206"/>
      <c r="F3" s="206"/>
      <c r="G3" s="206"/>
      <c r="H3" s="207" t="s">
        <v>1</v>
      </c>
      <c r="I3" s="207"/>
      <c r="J3" s="208">
        <v>43830</v>
      </c>
      <c r="K3" s="208"/>
      <c r="L3" s="208"/>
      <c r="M3" s="209" t="s">
        <v>2</v>
      </c>
      <c r="N3" s="209"/>
      <c r="O3" s="210" t="s">
        <v>73</v>
      </c>
      <c r="P3" s="210"/>
      <c r="Q3" s="210"/>
      <c r="R3" s="210"/>
      <c r="S3" s="210"/>
      <c r="T3" s="211"/>
    </row>
    <row r="4" spans="1:20" ht="3.95" customHeight="1" thickBot="1" x14ac:dyDescent="0.3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  <c r="O4" s="109"/>
      <c r="P4" s="109"/>
      <c r="Q4" s="109"/>
      <c r="R4" s="109"/>
      <c r="S4" s="109"/>
      <c r="T4" s="111"/>
    </row>
    <row r="5" spans="1:20" s="97" customFormat="1" ht="15.95" customHeight="1" x14ac:dyDescent="0.2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5"/>
      <c r="P5" s="95"/>
      <c r="Q5" s="95"/>
      <c r="R5" s="95"/>
      <c r="S5" s="95"/>
      <c r="T5" s="95"/>
    </row>
    <row r="6" spans="1:20" ht="15.95" customHeight="1" x14ac:dyDescent="0.25">
      <c r="A6" s="212" t="s">
        <v>90</v>
      </c>
      <c r="B6" s="212"/>
      <c r="C6" s="212"/>
      <c r="D6" s="197" t="s">
        <v>72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</row>
    <row r="7" spans="1:20" ht="15.95" customHeight="1" x14ac:dyDescent="0.25">
      <c r="A7" s="213" t="s">
        <v>4</v>
      </c>
      <c r="B7" s="213"/>
      <c r="C7" s="213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</row>
    <row r="8" spans="1:20" ht="8.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" customHeight="1" x14ac:dyDescent="0.25">
      <c r="A9" s="147" t="s">
        <v>80</v>
      </c>
      <c r="B9" s="2"/>
      <c r="C9" s="2"/>
      <c r="D9" s="201" t="s">
        <v>82</v>
      </c>
      <c r="E9" s="201"/>
      <c r="F9" s="201"/>
      <c r="G9" s="201"/>
      <c r="H9" s="201"/>
      <c r="I9" s="201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</row>
    <row r="10" spans="1:20" ht="8.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95" customHeight="1" x14ac:dyDescent="0.25">
      <c r="A11" s="195" t="s">
        <v>5</v>
      </c>
      <c r="B11" s="195"/>
      <c r="C11" s="195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</row>
    <row r="12" spans="1:20" ht="12" customHeight="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3"/>
      <c r="O12" s="1"/>
      <c r="P12" s="1"/>
      <c r="Q12" s="1"/>
      <c r="R12" s="1"/>
      <c r="S12" s="1"/>
      <c r="T12" s="1"/>
    </row>
    <row r="13" spans="1:20" ht="12" customHeight="1" x14ac:dyDescent="0.25">
      <c r="A13" s="199" t="s">
        <v>6</v>
      </c>
      <c r="B13" s="199"/>
      <c r="C13" s="199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</row>
    <row r="14" spans="1:20" ht="12" customHeight="1" x14ac:dyDescent="0.25">
      <c r="A14" s="199"/>
      <c r="B14" s="199"/>
      <c r="C14" s="199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1:20" ht="12" customHeight="1" x14ac:dyDescent="0.25">
      <c r="A15" s="199"/>
      <c r="B15" s="199"/>
      <c r="C15" s="199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1:20" ht="12" customHeight="1" x14ac:dyDescent="0.25">
      <c r="A16" s="199"/>
      <c r="B16" s="199"/>
      <c r="C16" s="199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spans="1:20" ht="12" customHeight="1" x14ac:dyDescent="0.2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5.95" customHeight="1" x14ac:dyDescent="0.25">
      <c r="A18" s="196" t="s">
        <v>7</v>
      </c>
      <c r="B18" s="196"/>
      <c r="C18" s="196"/>
      <c r="D18" s="200" t="s">
        <v>8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</row>
    <row r="19" spans="1:20" ht="12" customHeight="1" x14ac:dyDescent="0.25">
      <c r="A19" s="112"/>
      <c r="B19" s="11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</row>
    <row r="20" spans="1:20" ht="12" customHeight="1" x14ac:dyDescent="0.25">
      <c r="A20" s="152" t="s">
        <v>9</v>
      </c>
      <c r="B20" s="152"/>
      <c r="C20" s="152"/>
      <c r="D20" s="152"/>
      <c r="E20" s="152"/>
      <c r="F20" s="152"/>
      <c r="G20" s="152"/>
      <c r="H20" s="152"/>
      <c r="I20" s="152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0" ht="8.1" customHeight="1" x14ac:dyDescent="0.25">
      <c r="A21" s="112"/>
      <c r="B21" s="112"/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spans="1:20" ht="12" customHeight="1" x14ac:dyDescent="0.25">
      <c r="A22" s="202" t="s">
        <v>81</v>
      </c>
      <c r="B22" s="202"/>
      <c r="C22" s="202"/>
      <c r="D22" s="202"/>
      <c r="E22" s="202"/>
      <c r="F22" s="148" t="s">
        <v>75</v>
      </c>
      <c r="G22" s="148"/>
      <c r="H22" s="148"/>
      <c r="I22" s="148"/>
      <c r="J22" s="148"/>
      <c r="K22" s="148" t="s">
        <v>78</v>
      </c>
      <c r="L22" s="148"/>
      <c r="M22" s="148"/>
      <c r="N22" s="148"/>
      <c r="O22" s="148"/>
      <c r="P22" s="148"/>
      <c r="Q22" s="119"/>
      <c r="R22" s="118"/>
      <c r="S22" s="116"/>
      <c r="T22" s="116"/>
    </row>
    <row r="23" spans="1:20" ht="12" customHeight="1" x14ac:dyDescent="0.25">
      <c r="A23" s="202"/>
      <c r="B23" s="202"/>
      <c r="C23" s="202"/>
      <c r="D23" s="202"/>
      <c r="E23" s="202"/>
      <c r="F23" s="149" t="s">
        <v>74</v>
      </c>
      <c r="G23" s="149"/>
      <c r="H23" s="149"/>
      <c r="I23" s="149"/>
      <c r="J23" s="149"/>
      <c r="K23" s="149" t="s">
        <v>79</v>
      </c>
      <c r="L23" s="149"/>
      <c r="M23" s="149"/>
      <c r="N23" s="149"/>
      <c r="O23" s="149"/>
      <c r="P23" s="149"/>
      <c r="Q23" s="119"/>
      <c r="R23" s="118"/>
      <c r="S23" s="116"/>
      <c r="T23" s="116"/>
    </row>
    <row r="24" spans="1:20" ht="8.1" customHeight="1" x14ac:dyDescent="0.25">
      <c r="A24" s="5"/>
      <c r="B24" s="5"/>
      <c r="C24" s="5"/>
      <c r="D24" s="5"/>
      <c r="E24" s="5"/>
      <c r="F24" s="5"/>
      <c r="G24" s="8"/>
      <c r="H24" s="8"/>
      <c r="I24" s="8"/>
      <c r="J24" s="9"/>
      <c r="K24" s="6"/>
      <c r="L24" s="6"/>
      <c r="M24" s="6"/>
      <c r="N24" s="10"/>
      <c r="O24" s="11"/>
      <c r="P24" s="121"/>
      <c r="Q24" s="120"/>
      <c r="R24" s="121"/>
      <c r="S24" s="11"/>
      <c r="T24" s="11"/>
    </row>
    <row r="25" spans="1:20" ht="27.95" customHeight="1" x14ac:dyDescent="0.25">
      <c r="A25" s="13" t="s">
        <v>15</v>
      </c>
      <c r="B25" s="153" t="s">
        <v>16</v>
      </c>
      <c r="C25" s="153"/>
      <c r="D25" s="153"/>
      <c r="E25" s="153"/>
      <c r="F25" s="153"/>
      <c r="G25" s="153"/>
      <c r="H25" s="14"/>
      <c r="I25" s="14"/>
      <c r="J25" s="145" t="s">
        <v>89</v>
      </c>
      <c r="K25" s="145" t="s">
        <v>10</v>
      </c>
      <c r="L25" s="146"/>
      <c r="M25" s="145" t="s">
        <v>11</v>
      </c>
      <c r="N25" s="131"/>
      <c r="O25" s="132" t="s">
        <v>12</v>
      </c>
      <c r="P25" s="154" t="s">
        <v>13</v>
      </c>
      <c r="Q25" s="154"/>
      <c r="R25" s="154"/>
      <c r="S25" s="145" t="s">
        <v>14</v>
      </c>
      <c r="T25" s="133"/>
    </row>
    <row r="26" spans="1:20" ht="12" customHeight="1" x14ac:dyDescent="0.25">
      <c r="A26" s="31"/>
      <c r="B26" s="31"/>
      <c r="C26" s="31"/>
      <c r="D26" s="31"/>
      <c r="E26" s="31"/>
      <c r="F26" s="31"/>
      <c r="G26" s="26"/>
      <c r="H26" s="26"/>
      <c r="I26" s="26"/>
      <c r="J26" s="139" t="s">
        <v>20</v>
      </c>
      <c r="K26" s="36"/>
      <c r="L26" s="26"/>
      <c r="M26" s="36"/>
      <c r="N26" s="17"/>
      <c r="O26" s="29" t="s">
        <v>19</v>
      </c>
      <c r="P26" s="33"/>
      <c r="Q26" s="127" t="s">
        <v>20</v>
      </c>
      <c r="R26" s="35"/>
      <c r="S26" s="37"/>
      <c r="T26" s="26"/>
    </row>
    <row r="27" spans="1:20" ht="12" customHeight="1" x14ac:dyDescent="0.25">
      <c r="A27" s="98" t="s">
        <v>38</v>
      </c>
      <c r="B27" s="156" t="s">
        <v>23</v>
      </c>
      <c r="C27" s="156"/>
      <c r="D27" s="156"/>
      <c r="E27" s="156"/>
      <c r="F27" s="156"/>
      <c r="G27" s="156"/>
      <c r="H27" s="156"/>
      <c r="I27" s="156"/>
      <c r="J27" s="99" t="s">
        <v>21</v>
      </c>
      <c r="K27" s="21">
        <v>90</v>
      </c>
      <c r="L27" s="102"/>
      <c r="M27" s="22">
        <v>57</v>
      </c>
      <c r="N27" s="17"/>
      <c r="O27" s="32">
        <f>ROUND((((M27*5)/K27)+1)*2,0)/2</f>
        <v>4</v>
      </c>
      <c r="P27" s="33" t="s">
        <v>22</v>
      </c>
      <c r="Q27" s="38">
        <v>25</v>
      </c>
      <c r="R27" s="35" t="s">
        <v>18</v>
      </c>
      <c r="S27" s="32">
        <f>O27*Q27</f>
        <v>100</v>
      </c>
      <c r="T27" s="25"/>
    </row>
    <row r="28" spans="1:20" ht="12" customHeight="1" thickBot="1" x14ac:dyDescent="0.3">
      <c r="A28" s="31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94"/>
      <c r="R28" s="167"/>
      <c r="S28" s="167"/>
      <c r="T28" s="167"/>
    </row>
    <row r="29" spans="1:20" ht="12" customHeight="1" thickBot="1" x14ac:dyDescent="0.3">
      <c r="A29" s="98" t="s">
        <v>40</v>
      </c>
      <c r="B29" s="156" t="s">
        <v>74</v>
      </c>
      <c r="C29" s="156"/>
      <c r="D29" s="156"/>
      <c r="E29" s="156"/>
      <c r="F29" s="156"/>
      <c r="G29" s="156"/>
      <c r="H29" s="156"/>
      <c r="I29" s="156"/>
      <c r="J29" s="122" t="s">
        <v>21</v>
      </c>
      <c r="K29" s="21">
        <v>40</v>
      </c>
      <c r="L29" s="123"/>
      <c r="M29" s="22">
        <v>19</v>
      </c>
      <c r="N29" s="17"/>
      <c r="O29" s="32">
        <f>ROUND((((M29*5)/K29)+1)*2,0)/2</f>
        <v>3.5</v>
      </c>
      <c r="P29" s="33" t="s">
        <v>22</v>
      </c>
      <c r="Q29" s="150">
        <f>IF(D9="Energieverteilung",35,15)</f>
        <v>15</v>
      </c>
      <c r="R29" s="35" t="s">
        <v>18</v>
      </c>
      <c r="S29" s="32">
        <f>O29*Q29</f>
        <v>52.5</v>
      </c>
      <c r="T29" s="25"/>
    </row>
    <row r="30" spans="1:20" ht="12" customHeight="1" thickBot="1" x14ac:dyDescent="0.3">
      <c r="A30" s="31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94"/>
      <c r="R30" s="167"/>
      <c r="S30" s="167"/>
      <c r="T30" s="167"/>
    </row>
    <row r="31" spans="1:20" ht="12" customHeight="1" thickBot="1" x14ac:dyDescent="0.3">
      <c r="A31" s="98" t="s">
        <v>24</v>
      </c>
      <c r="B31" s="156" t="s">
        <v>75</v>
      </c>
      <c r="C31" s="156"/>
      <c r="D31" s="156"/>
      <c r="E31" s="156"/>
      <c r="F31" s="156"/>
      <c r="G31" s="156"/>
      <c r="H31" s="156"/>
      <c r="I31" s="156"/>
      <c r="J31" s="122" t="s">
        <v>21</v>
      </c>
      <c r="K31" s="21">
        <v>120</v>
      </c>
      <c r="L31" s="123"/>
      <c r="M31" s="22">
        <v>98</v>
      </c>
      <c r="N31" s="17"/>
      <c r="O31" s="32">
        <f>ROUND((((M31*5)/K31)+1)*2,0)/2</f>
        <v>5</v>
      </c>
      <c r="P31" s="33" t="s">
        <v>22</v>
      </c>
      <c r="Q31" s="150">
        <f>IF(Q29=35,15,35)</f>
        <v>35</v>
      </c>
      <c r="R31" s="35" t="s">
        <v>18</v>
      </c>
      <c r="S31" s="32">
        <f>O31*Q31</f>
        <v>175</v>
      </c>
      <c r="T31" s="25"/>
    </row>
    <row r="32" spans="1:20" ht="12" customHeight="1" x14ac:dyDescent="0.25">
      <c r="A32" s="31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</row>
    <row r="33" spans="1:20" ht="12" customHeight="1" x14ac:dyDescent="0.25">
      <c r="A33" s="98" t="s">
        <v>25</v>
      </c>
      <c r="B33" s="156" t="s">
        <v>76</v>
      </c>
      <c r="C33" s="156"/>
      <c r="D33" s="156"/>
      <c r="E33" s="156"/>
      <c r="F33" s="156"/>
      <c r="G33" s="156"/>
      <c r="H33" s="156"/>
      <c r="I33" s="156"/>
      <c r="J33" s="99" t="s">
        <v>21</v>
      </c>
      <c r="K33" s="21">
        <v>40</v>
      </c>
      <c r="L33" s="102"/>
      <c r="M33" s="22">
        <v>29</v>
      </c>
      <c r="N33" s="17"/>
      <c r="O33" s="32">
        <f>ROUND((((M33*5)/K33)+1)*2,0)/2</f>
        <v>4.5</v>
      </c>
      <c r="P33" s="33" t="s">
        <v>22</v>
      </c>
      <c r="Q33" s="38">
        <v>10</v>
      </c>
      <c r="R33" s="35" t="s">
        <v>18</v>
      </c>
      <c r="S33" s="32">
        <f>O33*Q33</f>
        <v>45</v>
      </c>
      <c r="T33" s="25"/>
    </row>
    <row r="34" spans="1:20" ht="12" customHeight="1" x14ac:dyDescent="0.25">
      <c r="A34" s="31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</row>
    <row r="35" spans="1:20" ht="12" customHeight="1" x14ac:dyDescent="0.25">
      <c r="A35" s="98" t="s">
        <v>26</v>
      </c>
      <c r="B35" s="156" t="s">
        <v>77</v>
      </c>
      <c r="C35" s="156"/>
      <c r="D35" s="156"/>
      <c r="E35" s="156"/>
      <c r="F35" s="156"/>
      <c r="G35" s="156"/>
      <c r="H35" s="156"/>
      <c r="I35" s="156"/>
      <c r="J35" s="99" t="s">
        <v>21</v>
      </c>
      <c r="K35" s="21">
        <v>40</v>
      </c>
      <c r="L35" s="102"/>
      <c r="M35" s="22">
        <v>23</v>
      </c>
      <c r="N35" s="17"/>
      <c r="O35" s="32">
        <f>ROUND((((M35*5)/K35)+1)*2,0)/2</f>
        <v>4</v>
      </c>
      <c r="P35" s="33" t="s">
        <v>22</v>
      </c>
      <c r="Q35" s="38">
        <v>15</v>
      </c>
      <c r="R35" s="35" t="s">
        <v>18</v>
      </c>
      <c r="S35" s="32">
        <f>O35*Q35</f>
        <v>60</v>
      </c>
      <c r="T35" s="25"/>
    </row>
    <row r="36" spans="1:20" ht="12" customHeight="1" x14ac:dyDescent="0.25">
      <c r="A36" s="3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</row>
    <row r="37" spans="1:20" ht="8.1" customHeight="1" x14ac:dyDescent="0.25">
      <c r="A37" s="31"/>
      <c r="B37" s="31"/>
      <c r="C37" s="31"/>
      <c r="D37" s="31"/>
      <c r="E37" s="31"/>
      <c r="F37" s="31"/>
      <c r="G37" s="26"/>
      <c r="H37" s="26"/>
      <c r="I37" s="26"/>
      <c r="J37" s="15"/>
      <c r="K37" s="36"/>
      <c r="L37" s="26"/>
      <c r="M37" s="36"/>
      <c r="N37" s="17"/>
      <c r="O37" s="37"/>
      <c r="P37" s="33"/>
      <c r="Q37" s="30" t="s">
        <v>20</v>
      </c>
      <c r="R37" s="35"/>
      <c r="S37" s="30" t="s">
        <v>18</v>
      </c>
      <c r="T37" s="26"/>
    </row>
    <row r="38" spans="1:20" ht="12" customHeight="1" x14ac:dyDescent="0.25">
      <c r="A38" s="31"/>
      <c r="B38" s="31"/>
      <c r="C38" s="31"/>
      <c r="D38" s="31"/>
      <c r="E38" s="31"/>
      <c r="F38" s="31"/>
      <c r="G38" s="26"/>
      <c r="H38" s="26"/>
      <c r="I38" s="26"/>
      <c r="J38" s="26"/>
      <c r="K38" s="183" t="s">
        <v>28</v>
      </c>
      <c r="L38" s="183"/>
      <c r="M38" s="183"/>
      <c r="N38" s="183"/>
      <c r="O38" s="183"/>
      <c r="P38" s="184"/>
      <c r="Q38" s="34">
        <f>SUM(Q27,Q29,Q31,Q33,Q35)</f>
        <v>100</v>
      </c>
      <c r="R38" s="18"/>
      <c r="S38" s="32">
        <f>SUM(S27,S29,S31,S33,S35)</f>
        <v>432.5</v>
      </c>
      <c r="T38" s="26"/>
    </row>
    <row r="39" spans="1:20" ht="12" customHeight="1" x14ac:dyDescent="0.25">
      <c r="A39" s="31"/>
      <c r="B39" s="31"/>
      <c r="C39" s="31"/>
      <c r="D39" s="31"/>
      <c r="E39" s="31"/>
      <c r="F39" s="31"/>
      <c r="G39" s="26"/>
      <c r="H39" s="26"/>
      <c r="I39" s="26"/>
      <c r="J39" s="15"/>
      <c r="K39" s="36"/>
      <c r="L39" s="26"/>
      <c r="M39" s="36"/>
      <c r="N39" s="17"/>
      <c r="O39" s="37"/>
      <c r="P39" s="33"/>
      <c r="Q39" s="39"/>
      <c r="R39" s="35"/>
      <c r="S39" s="30" t="s">
        <v>29</v>
      </c>
      <c r="T39" s="26"/>
    </row>
    <row r="40" spans="1:20" ht="12" customHeight="1" x14ac:dyDescent="0.25">
      <c r="A40" s="40"/>
      <c r="B40" s="40"/>
      <c r="C40" s="40"/>
      <c r="D40" s="40"/>
      <c r="E40" s="40"/>
      <c r="F40" s="40"/>
      <c r="G40" s="28"/>
      <c r="H40" s="28"/>
      <c r="I40" s="28"/>
      <c r="J40" s="28"/>
      <c r="K40" s="185" t="s">
        <v>30</v>
      </c>
      <c r="L40" s="185"/>
      <c r="M40" s="185"/>
      <c r="N40" s="185"/>
      <c r="O40" s="185"/>
      <c r="P40" s="185"/>
      <c r="Q40" s="185"/>
      <c r="R40" s="190"/>
      <c r="S40" s="41">
        <f>ROUND((S38/100),1)</f>
        <v>4.3</v>
      </c>
      <c r="T40" s="24"/>
    </row>
    <row r="41" spans="1:20" ht="15.95" customHeight="1" x14ac:dyDescent="0.25">
      <c r="A41" s="40"/>
      <c r="B41" s="40"/>
      <c r="C41" s="40"/>
      <c r="D41" s="40"/>
      <c r="E41" s="40"/>
      <c r="F41" s="40"/>
      <c r="G41" s="28"/>
      <c r="H41" s="28"/>
      <c r="I41" s="28"/>
      <c r="J41" s="42"/>
      <c r="K41" s="42"/>
      <c r="L41" s="43"/>
      <c r="M41" s="44"/>
      <c r="N41" s="45"/>
      <c r="O41" s="46"/>
      <c r="P41" s="46"/>
      <c r="Q41" s="46"/>
      <c r="R41" s="193" t="s">
        <v>31</v>
      </c>
      <c r="S41" s="193"/>
      <c r="T41" s="193"/>
    </row>
    <row r="42" spans="1:20" ht="15.95" customHeight="1" x14ac:dyDescent="0.25">
      <c r="A42" s="40"/>
      <c r="B42" s="40"/>
      <c r="C42" s="40"/>
      <c r="D42" s="40"/>
      <c r="E42" s="40"/>
      <c r="F42" s="40"/>
      <c r="G42" s="28"/>
      <c r="H42" s="28"/>
      <c r="I42" s="28"/>
      <c r="J42" s="42"/>
      <c r="K42" s="42"/>
      <c r="L42" s="43"/>
      <c r="M42" s="44"/>
      <c r="N42" s="45"/>
      <c r="O42" s="46"/>
      <c r="P42" s="46"/>
      <c r="Q42" s="46"/>
      <c r="R42" s="103"/>
      <c r="S42" s="103"/>
      <c r="T42" s="103"/>
    </row>
    <row r="43" spans="1:20" ht="12" customHeight="1" x14ac:dyDescent="0.25">
      <c r="A43" s="191" t="s">
        <v>32</v>
      </c>
      <c r="B43" s="191"/>
      <c r="C43" s="191"/>
      <c r="D43" s="191"/>
      <c r="E43" s="191"/>
      <c r="F43" s="191"/>
      <c r="G43" s="191"/>
      <c r="H43" s="191"/>
      <c r="I43" s="191"/>
      <c r="J43" s="191"/>
      <c r="K43" s="47"/>
      <c r="L43" s="47"/>
      <c r="M43" s="47"/>
      <c r="N43" s="48"/>
      <c r="O43" s="47"/>
      <c r="P43" s="47"/>
      <c r="Q43" s="47"/>
      <c r="R43" s="47"/>
      <c r="S43" s="48"/>
      <c r="T43" s="48"/>
    </row>
    <row r="44" spans="1:20" ht="12" customHeight="1" x14ac:dyDescent="0.25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</row>
    <row r="45" spans="1:20" ht="12" customHeight="1" x14ac:dyDescent="0.25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</row>
    <row r="46" spans="1:20" ht="12" customHeight="1" x14ac:dyDescent="0.2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</row>
    <row r="47" spans="1:20" ht="12" customHeight="1" x14ac:dyDescent="0.25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</row>
    <row r="48" spans="1:20" ht="12" customHeight="1" x14ac:dyDescent="0.2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</row>
    <row r="49" spans="1:20" ht="12" customHeight="1" x14ac:dyDescent="0.25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</row>
    <row r="50" spans="1:20" ht="12" customHeight="1" x14ac:dyDescent="0.25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</row>
    <row r="51" spans="1:20" ht="12" customHeight="1" x14ac:dyDescent="0.25">
      <c r="A51" s="15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</row>
    <row r="52" spans="1:20" ht="12" customHeight="1" x14ac:dyDescent="0.25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</row>
    <row r="53" spans="1:20" ht="12" customHeight="1" x14ac:dyDescent="0.25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</row>
    <row r="55" spans="1:20" ht="3.95" customHeight="1" thickBot="1" x14ac:dyDescent="0.3">
      <c r="A55" s="12"/>
      <c r="B55" s="12"/>
      <c r="C55" s="12"/>
      <c r="D55" s="12"/>
      <c r="E55" s="12"/>
      <c r="F55" s="12"/>
      <c r="G55" s="49"/>
      <c r="H55" s="49"/>
      <c r="I55" s="49"/>
      <c r="J55" s="42"/>
      <c r="K55" s="42"/>
      <c r="L55" s="42"/>
      <c r="M55" s="42"/>
      <c r="N55" s="45"/>
      <c r="O55" s="42"/>
      <c r="P55" s="42"/>
      <c r="Q55" s="42"/>
      <c r="R55" s="42"/>
      <c r="S55" s="45"/>
      <c r="T55" s="45"/>
    </row>
    <row r="56" spans="1:20" ht="20.100000000000001" customHeight="1" thickBot="1" x14ac:dyDescent="0.3">
      <c r="A56" s="160" t="s">
        <v>33</v>
      </c>
      <c r="B56" s="161"/>
      <c r="C56" s="162" t="str">
        <f>D6</f>
        <v>Musterfrau Sofia</v>
      </c>
      <c r="D56" s="162"/>
      <c r="E56" s="162"/>
      <c r="F56" s="162"/>
      <c r="G56" s="162"/>
      <c r="H56" s="162"/>
      <c r="I56" s="114" t="s">
        <v>34</v>
      </c>
      <c r="J56" s="163">
        <f>J3</f>
        <v>43830</v>
      </c>
      <c r="K56" s="163"/>
      <c r="L56" s="163"/>
      <c r="M56" s="164" t="s">
        <v>35</v>
      </c>
      <c r="N56" s="164"/>
      <c r="O56" s="165" t="str">
        <f>O3</f>
        <v>KFD-9999</v>
      </c>
      <c r="P56" s="165"/>
      <c r="Q56" s="165"/>
      <c r="R56" s="165"/>
      <c r="S56" s="165"/>
      <c r="T56" s="166"/>
    </row>
    <row r="57" spans="1:20" ht="8.1" customHeight="1" x14ac:dyDescent="0.25">
      <c r="A57" s="12"/>
      <c r="B57" s="12"/>
      <c r="C57" s="12"/>
      <c r="D57" s="12"/>
      <c r="E57" s="12"/>
      <c r="F57" s="12"/>
      <c r="G57" s="49"/>
      <c r="H57" s="49"/>
      <c r="I57" s="49"/>
      <c r="J57" s="42"/>
      <c r="K57" s="42"/>
      <c r="L57" s="42"/>
      <c r="M57" s="42"/>
      <c r="N57" s="45"/>
      <c r="O57" s="42"/>
      <c r="P57" s="42"/>
      <c r="Q57" s="42"/>
      <c r="R57" s="42"/>
      <c r="S57" s="45"/>
      <c r="T57" s="45"/>
    </row>
    <row r="58" spans="1:20" ht="12" customHeight="1" x14ac:dyDescent="0.25">
      <c r="A58" s="152" t="s">
        <v>36</v>
      </c>
      <c r="B58" s="152"/>
      <c r="C58" s="152"/>
      <c r="D58" s="152"/>
      <c r="E58" s="152"/>
      <c r="F58" s="152"/>
      <c r="G58" s="152"/>
      <c r="H58" s="152"/>
      <c r="I58" s="152"/>
      <c r="J58" s="42"/>
      <c r="K58" s="42"/>
      <c r="L58" s="42"/>
      <c r="M58" s="42"/>
      <c r="N58" s="45"/>
      <c r="O58" s="42"/>
      <c r="P58" s="42"/>
      <c r="Q58" s="42"/>
      <c r="R58" s="42"/>
      <c r="S58" s="45"/>
      <c r="T58" s="45"/>
    </row>
    <row r="59" spans="1:20" ht="27.95" customHeight="1" x14ac:dyDescent="0.25">
      <c r="A59" s="13" t="s">
        <v>15</v>
      </c>
      <c r="B59" s="153" t="s">
        <v>84</v>
      </c>
      <c r="C59" s="153"/>
      <c r="D59" s="153"/>
      <c r="E59" s="153"/>
      <c r="F59" s="153"/>
      <c r="G59" s="153"/>
      <c r="H59" s="117"/>
      <c r="I59" s="117"/>
      <c r="J59" s="130"/>
      <c r="K59" s="154" t="s">
        <v>37</v>
      </c>
      <c r="L59" s="154"/>
      <c r="M59" s="154"/>
      <c r="N59" s="131"/>
      <c r="O59" s="132" t="s">
        <v>12</v>
      </c>
      <c r="P59" s="154" t="s">
        <v>13</v>
      </c>
      <c r="Q59" s="154"/>
      <c r="R59" s="154"/>
      <c r="S59" s="130" t="s">
        <v>14</v>
      </c>
      <c r="T59" s="133"/>
    </row>
    <row r="60" spans="1:20" ht="15.95" customHeight="1" x14ac:dyDescent="0.25">
      <c r="A60" s="155" t="s">
        <v>85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34"/>
      <c r="L60" s="135"/>
      <c r="M60" s="134"/>
      <c r="N60" s="136"/>
      <c r="O60" s="137" t="s">
        <v>19</v>
      </c>
      <c r="P60" s="138"/>
      <c r="Q60" s="139" t="s">
        <v>20</v>
      </c>
      <c r="R60" s="140"/>
      <c r="S60" s="141"/>
      <c r="T60" s="135"/>
    </row>
    <row r="61" spans="1:20" ht="12" customHeight="1" x14ac:dyDescent="0.25">
      <c r="A61" s="98" t="s">
        <v>38</v>
      </c>
      <c r="B61" s="156" t="s">
        <v>17</v>
      </c>
      <c r="C61" s="156"/>
      <c r="D61" s="156"/>
      <c r="E61" s="156"/>
      <c r="F61" s="156"/>
      <c r="G61" s="156"/>
      <c r="H61" s="156"/>
      <c r="I61" s="156"/>
      <c r="J61" s="20"/>
      <c r="K61" s="168" t="s">
        <v>39</v>
      </c>
      <c r="L61" s="169"/>
      <c r="M61" s="170"/>
      <c r="N61" s="17"/>
      <c r="O61" s="85">
        <v>4.5</v>
      </c>
      <c r="P61" s="33" t="s">
        <v>22</v>
      </c>
      <c r="Q61" s="38">
        <v>10</v>
      </c>
      <c r="R61" s="35" t="s">
        <v>18</v>
      </c>
      <c r="S61" s="32">
        <f>O61*Q61</f>
        <v>45</v>
      </c>
      <c r="T61" s="25"/>
    </row>
    <row r="62" spans="1:20" ht="12" customHeight="1" x14ac:dyDescent="0.25">
      <c r="A62" s="100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</row>
    <row r="63" spans="1:20" ht="12" customHeight="1" x14ac:dyDescent="0.25">
      <c r="A63" s="98" t="s">
        <v>40</v>
      </c>
      <c r="B63" s="156" t="s">
        <v>41</v>
      </c>
      <c r="C63" s="156"/>
      <c r="D63" s="156"/>
      <c r="E63" s="156"/>
      <c r="F63" s="156"/>
      <c r="G63" s="156"/>
      <c r="H63" s="156"/>
      <c r="I63" s="156"/>
      <c r="J63" s="20"/>
      <c r="K63" s="168" t="s">
        <v>39</v>
      </c>
      <c r="L63" s="169"/>
      <c r="M63" s="170"/>
      <c r="N63" s="17"/>
      <c r="O63" s="85">
        <v>5</v>
      </c>
      <c r="P63" s="33" t="s">
        <v>22</v>
      </c>
      <c r="Q63" s="38">
        <v>20</v>
      </c>
      <c r="R63" s="35" t="s">
        <v>18</v>
      </c>
      <c r="S63" s="32">
        <f>O63*Q63</f>
        <v>100</v>
      </c>
      <c r="T63" s="25"/>
    </row>
    <row r="64" spans="1:20" ht="12" customHeight="1" x14ac:dyDescent="0.25">
      <c r="A64" s="100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</row>
    <row r="65" spans="1:21" ht="12" customHeight="1" x14ac:dyDescent="0.25">
      <c r="A65" s="98" t="s">
        <v>25</v>
      </c>
      <c r="B65" s="156" t="s">
        <v>43</v>
      </c>
      <c r="C65" s="156"/>
      <c r="D65" s="156"/>
      <c r="E65" s="156"/>
      <c r="F65" s="156"/>
      <c r="G65" s="156"/>
      <c r="H65" s="156"/>
      <c r="I65" s="156"/>
      <c r="J65" s="20"/>
      <c r="K65" s="168" t="s">
        <v>39</v>
      </c>
      <c r="L65" s="169"/>
      <c r="M65" s="170"/>
      <c r="N65" s="17"/>
      <c r="O65" s="85">
        <v>5.5</v>
      </c>
      <c r="P65" s="33" t="s">
        <v>22</v>
      </c>
      <c r="Q65" s="38">
        <v>20</v>
      </c>
      <c r="R65" s="35" t="s">
        <v>18</v>
      </c>
      <c r="S65" s="32">
        <f>O65*Q65</f>
        <v>110</v>
      </c>
      <c r="T65" s="25"/>
    </row>
    <row r="66" spans="1:21" ht="12" customHeight="1" x14ac:dyDescent="0.25">
      <c r="A66" s="100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</row>
    <row r="67" spans="1:21" ht="12" customHeight="1" x14ac:dyDescent="0.25">
      <c r="A67" s="100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9"/>
    </row>
    <row r="68" spans="1:21" ht="15.95" customHeight="1" x14ac:dyDescent="0.25">
      <c r="A68" s="155" t="s">
        <v>86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42"/>
      <c r="L68" s="142"/>
      <c r="M68" s="142"/>
      <c r="N68" s="142"/>
      <c r="O68" s="137" t="s">
        <v>19</v>
      </c>
      <c r="P68" s="138"/>
      <c r="Q68" s="139" t="s">
        <v>20</v>
      </c>
      <c r="R68" s="140"/>
      <c r="S68" s="141"/>
      <c r="T68" s="135"/>
      <c r="U68" s="129"/>
    </row>
    <row r="69" spans="1:21" ht="12" customHeight="1" x14ac:dyDescent="0.25">
      <c r="A69" s="98" t="s">
        <v>24</v>
      </c>
      <c r="B69" s="156" t="s">
        <v>41</v>
      </c>
      <c r="C69" s="156"/>
      <c r="D69" s="156"/>
      <c r="E69" s="156"/>
      <c r="F69" s="156"/>
      <c r="G69" s="156"/>
      <c r="H69" s="156"/>
      <c r="I69" s="156"/>
      <c r="J69" s="20"/>
      <c r="K69" s="157" t="s">
        <v>42</v>
      </c>
      <c r="L69" s="158"/>
      <c r="M69" s="159"/>
      <c r="N69" s="17"/>
      <c r="O69" s="85">
        <v>4.5</v>
      </c>
      <c r="P69" s="33" t="s">
        <v>22</v>
      </c>
      <c r="Q69" s="38">
        <v>20</v>
      </c>
      <c r="R69" s="35" t="s">
        <v>18</v>
      </c>
      <c r="S69" s="32">
        <f>O69*Q69</f>
        <v>90</v>
      </c>
      <c r="T69" s="25"/>
      <c r="U69" s="129"/>
    </row>
    <row r="70" spans="1:21" ht="12" customHeight="1" x14ac:dyDescent="0.25">
      <c r="A70" s="100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29"/>
    </row>
    <row r="71" spans="1:21" ht="12" customHeight="1" x14ac:dyDescent="0.25">
      <c r="A71" s="98" t="s">
        <v>26</v>
      </c>
      <c r="B71" s="156" t="s">
        <v>43</v>
      </c>
      <c r="C71" s="156"/>
      <c r="D71" s="156"/>
      <c r="E71" s="156"/>
      <c r="F71" s="156"/>
      <c r="G71" s="156"/>
      <c r="H71" s="156"/>
      <c r="I71" s="156"/>
      <c r="J71" s="20"/>
      <c r="K71" s="157" t="s">
        <v>42</v>
      </c>
      <c r="L71" s="158"/>
      <c r="M71" s="159"/>
      <c r="N71" s="17"/>
      <c r="O71" s="85">
        <v>5</v>
      </c>
      <c r="P71" s="33" t="s">
        <v>22</v>
      </c>
      <c r="Q71" s="38">
        <v>20</v>
      </c>
      <c r="R71" s="35" t="s">
        <v>18</v>
      </c>
      <c r="S71" s="32">
        <f>O71*Q71</f>
        <v>100</v>
      </c>
      <c r="T71" s="25"/>
    </row>
    <row r="72" spans="1:21" ht="12" customHeight="1" x14ac:dyDescent="0.25">
      <c r="A72" s="100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</row>
    <row r="73" spans="1:21" ht="12" customHeight="1" x14ac:dyDescent="0.25">
      <c r="A73" s="98" t="s">
        <v>27</v>
      </c>
      <c r="B73" s="156" t="s">
        <v>77</v>
      </c>
      <c r="C73" s="156"/>
      <c r="D73" s="156"/>
      <c r="E73" s="156"/>
      <c r="F73" s="156"/>
      <c r="G73" s="156"/>
      <c r="H73" s="156"/>
      <c r="I73" s="156"/>
      <c r="J73" s="20"/>
      <c r="K73" s="157" t="s">
        <v>42</v>
      </c>
      <c r="L73" s="158"/>
      <c r="M73" s="159"/>
      <c r="N73" s="17"/>
      <c r="O73" s="85">
        <v>3.5</v>
      </c>
      <c r="P73" s="33" t="s">
        <v>22</v>
      </c>
      <c r="Q73" s="38">
        <v>10</v>
      </c>
      <c r="R73" s="35" t="s">
        <v>18</v>
      </c>
      <c r="S73" s="32">
        <f>O73*Q73</f>
        <v>35</v>
      </c>
      <c r="T73" s="25"/>
    </row>
    <row r="74" spans="1:21" ht="12" customHeight="1" x14ac:dyDescent="0.25">
      <c r="A74" s="100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</row>
    <row r="75" spans="1:21" ht="8.1" customHeight="1" x14ac:dyDescent="0.25">
      <c r="A75" s="31"/>
      <c r="B75" s="31"/>
      <c r="C75" s="31"/>
      <c r="D75" s="31"/>
      <c r="E75" s="31"/>
      <c r="F75" s="31"/>
      <c r="G75" s="26"/>
      <c r="H75" s="26"/>
      <c r="I75" s="26"/>
      <c r="J75" s="15"/>
      <c r="K75" s="36"/>
      <c r="L75" s="26"/>
      <c r="M75" s="36"/>
      <c r="N75" s="17"/>
      <c r="O75" s="37"/>
      <c r="P75" s="33"/>
      <c r="Q75" s="30" t="s">
        <v>20</v>
      </c>
      <c r="R75" s="35"/>
      <c r="S75" s="30" t="s">
        <v>18</v>
      </c>
      <c r="T75" s="26"/>
    </row>
    <row r="76" spans="1:21" ht="12" customHeight="1" x14ac:dyDescent="0.25">
      <c r="A76" s="31"/>
      <c r="B76" s="31"/>
      <c r="C76" s="31"/>
      <c r="D76" s="31"/>
      <c r="E76" s="31"/>
      <c r="F76" s="31"/>
      <c r="G76" s="26"/>
      <c r="H76" s="26"/>
      <c r="I76" s="26"/>
      <c r="J76" s="26"/>
      <c r="K76" s="183" t="s">
        <v>28</v>
      </c>
      <c r="L76" s="183"/>
      <c r="M76" s="183"/>
      <c r="N76" s="183"/>
      <c r="O76" s="183"/>
      <c r="P76" s="184"/>
      <c r="Q76" s="38">
        <f>SUM(Q61,Q63,Q65,Q69,Q71,Q73)</f>
        <v>100</v>
      </c>
      <c r="R76" s="18"/>
      <c r="S76" s="32">
        <f>SUM(S61,S63,S65,S69,S71,S73)</f>
        <v>480</v>
      </c>
      <c r="T76" s="26"/>
    </row>
    <row r="77" spans="1:21" ht="8.1" customHeight="1" x14ac:dyDescent="0.25">
      <c r="A77" s="31"/>
      <c r="B77" s="31"/>
      <c r="C77" s="31"/>
      <c r="D77" s="31"/>
      <c r="E77" s="31"/>
      <c r="F77" s="31"/>
      <c r="G77" s="26"/>
      <c r="H77" s="26"/>
      <c r="I77" s="26"/>
      <c r="J77" s="15"/>
      <c r="K77" s="36"/>
      <c r="L77" s="26"/>
      <c r="M77" s="36"/>
      <c r="N77" s="17"/>
      <c r="O77" s="37"/>
      <c r="P77" s="33"/>
      <c r="Q77" s="39"/>
      <c r="R77" s="35"/>
      <c r="S77" s="30" t="s">
        <v>29</v>
      </c>
      <c r="T77" s="26"/>
    </row>
    <row r="78" spans="1:21" ht="12" customHeight="1" x14ac:dyDescent="0.25">
      <c r="A78" s="40"/>
      <c r="B78" s="40"/>
      <c r="C78" s="40"/>
      <c r="D78" s="40"/>
      <c r="E78" s="40"/>
      <c r="F78" s="40"/>
      <c r="G78" s="28"/>
      <c r="H78" s="28"/>
      <c r="I78" s="28"/>
      <c r="J78" s="28"/>
      <c r="K78" s="185" t="s">
        <v>44</v>
      </c>
      <c r="L78" s="185"/>
      <c r="M78" s="185"/>
      <c r="N78" s="185"/>
      <c r="O78" s="185"/>
      <c r="P78" s="185"/>
      <c r="Q78" s="185"/>
      <c r="R78" s="190"/>
      <c r="S78" s="41">
        <f>ROUND((S76/100),1)</f>
        <v>4.8</v>
      </c>
      <c r="T78" s="24"/>
    </row>
    <row r="79" spans="1:21" ht="8.1" customHeight="1" x14ac:dyDescent="0.25">
      <c r="A79" s="40"/>
      <c r="B79" s="40"/>
      <c r="C79" s="40"/>
      <c r="D79" s="40"/>
      <c r="E79" s="40"/>
      <c r="F79" s="40"/>
      <c r="G79" s="28"/>
      <c r="H79" s="28"/>
      <c r="I79" s="28"/>
      <c r="J79" s="42"/>
      <c r="K79" s="42"/>
      <c r="L79" s="43"/>
      <c r="M79" s="44"/>
      <c r="N79" s="45"/>
      <c r="O79" s="46"/>
      <c r="P79" s="46"/>
      <c r="Q79" s="46"/>
      <c r="R79" s="193" t="s">
        <v>31</v>
      </c>
      <c r="S79" s="193"/>
      <c r="T79" s="193"/>
    </row>
    <row r="80" spans="1:21" ht="12" customHeight="1" x14ac:dyDescent="0.25">
      <c r="A80" s="191" t="s">
        <v>45</v>
      </c>
      <c r="B80" s="191"/>
      <c r="C80" s="191"/>
      <c r="D80" s="191"/>
      <c r="E80" s="191"/>
      <c r="F80" s="191"/>
      <c r="G80" s="191"/>
      <c r="H80" s="191"/>
      <c r="I80" s="191"/>
      <c r="J80" s="191"/>
      <c r="K80" s="47"/>
      <c r="L80" s="47"/>
      <c r="M80" s="47"/>
      <c r="N80" s="48"/>
      <c r="O80" s="47"/>
      <c r="P80" s="47"/>
      <c r="Q80" s="47"/>
      <c r="R80" s="193"/>
      <c r="S80" s="193"/>
      <c r="T80" s="193"/>
    </row>
    <row r="81" spans="1:20" ht="12" customHeight="1" x14ac:dyDescent="0.25">
      <c r="A81" s="192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</row>
    <row r="82" spans="1:20" ht="12" customHeight="1" x14ac:dyDescent="0.25">
      <c r="A82" s="151"/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</row>
    <row r="83" spans="1:20" ht="12" customHeight="1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</row>
    <row r="84" spans="1:20" ht="12" customHeight="1" x14ac:dyDescent="0.25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</row>
    <row r="85" spans="1:20" ht="12" customHeight="1" x14ac:dyDescent="0.25">
      <c r="A85" s="151"/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</row>
    <row r="86" spans="1:20" ht="12" customHeight="1" x14ac:dyDescent="0.25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</row>
    <row r="87" spans="1:20" ht="3.95" customHeight="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 ht="12" customHeight="1" x14ac:dyDescent="0.25">
      <c r="A88" s="189" t="s">
        <v>46</v>
      </c>
      <c r="B88" s="189"/>
      <c r="C88" s="189"/>
      <c r="D88" s="189"/>
      <c r="E88" s="189"/>
      <c r="F88" s="189"/>
      <c r="G88" s="189"/>
      <c r="H88" s="52"/>
      <c r="I88" s="52"/>
      <c r="J88" s="53"/>
      <c r="K88" s="53"/>
      <c r="L88" s="53"/>
      <c r="M88" s="53"/>
      <c r="N88" s="54"/>
      <c r="O88" s="53"/>
      <c r="P88" s="53"/>
      <c r="Q88" s="53"/>
      <c r="R88" s="55"/>
      <c r="S88" s="55"/>
      <c r="T88" s="55"/>
    </row>
    <row r="89" spans="1:20" ht="3.95" customHeight="1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3"/>
      <c r="K89" s="53"/>
      <c r="L89" s="53"/>
      <c r="M89" s="53"/>
      <c r="N89" s="54"/>
      <c r="O89" s="53"/>
      <c r="P89" s="53"/>
      <c r="Q89" s="53"/>
      <c r="R89" s="55"/>
      <c r="S89" s="55"/>
      <c r="T89" s="55"/>
    </row>
    <row r="90" spans="1:20" ht="12" customHeight="1" x14ac:dyDescent="0.25">
      <c r="A90" s="172" t="s">
        <v>47</v>
      </c>
      <c r="B90" s="172"/>
      <c r="C90" s="172"/>
      <c r="D90" s="172"/>
      <c r="E90" s="172"/>
      <c r="F90" s="172"/>
      <c r="G90" s="56"/>
      <c r="H90" s="56"/>
      <c r="I90" s="56"/>
      <c r="J90" s="56"/>
      <c r="K90" s="173" t="s">
        <v>48</v>
      </c>
      <c r="L90" s="173"/>
      <c r="M90" s="173"/>
      <c r="N90" s="173"/>
      <c r="O90" s="173"/>
      <c r="P90" s="173"/>
      <c r="Q90" s="173"/>
      <c r="R90" s="173"/>
      <c r="S90" s="173"/>
      <c r="T90" s="57"/>
    </row>
    <row r="91" spans="1:20" ht="12" customHeight="1" x14ac:dyDescent="0.25">
      <c r="A91" s="174"/>
      <c r="B91" s="174"/>
      <c r="C91" s="174"/>
      <c r="D91" s="174"/>
      <c r="E91" s="174"/>
      <c r="F91" s="174"/>
      <c r="G91" s="58"/>
      <c r="H91" s="58"/>
      <c r="I91" s="58"/>
      <c r="J91" s="58"/>
      <c r="K91" s="174"/>
      <c r="L91" s="174"/>
      <c r="M91" s="174"/>
      <c r="N91" s="174"/>
      <c r="O91" s="174"/>
      <c r="P91" s="174"/>
      <c r="Q91" s="174"/>
      <c r="R91" s="174"/>
      <c r="S91" s="174"/>
      <c r="T91" s="58"/>
    </row>
    <row r="92" spans="1:20" ht="12" customHeight="1" x14ac:dyDescent="0.25">
      <c r="A92" s="175"/>
      <c r="B92" s="175"/>
      <c r="C92" s="175"/>
      <c r="D92" s="175"/>
      <c r="E92" s="175"/>
      <c r="F92" s="175"/>
      <c r="G92" s="58"/>
      <c r="H92" s="58"/>
      <c r="I92" s="58"/>
      <c r="J92" s="58"/>
      <c r="K92" s="175"/>
      <c r="L92" s="175"/>
      <c r="M92" s="175"/>
      <c r="N92" s="175"/>
      <c r="O92" s="175"/>
      <c r="P92" s="175"/>
      <c r="Q92" s="175"/>
      <c r="R92" s="175"/>
      <c r="S92" s="175"/>
      <c r="T92" s="58"/>
    </row>
    <row r="93" spans="1:20" ht="8.1" customHeight="1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60"/>
      <c r="M93" s="59"/>
      <c r="N93" s="59"/>
      <c r="O93" s="59"/>
      <c r="P93" s="59"/>
      <c r="Q93" s="59"/>
      <c r="R93" s="59"/>
      <c r="S93" s="59"/>
      <c r="T93" s="59"/>
    </row>
    <row r="94" spans="1:20" ht="3.95" customHeight="1" x14ac:dyDescent="0.25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4"/>
      <c r="M94" s="143"/>
      <c r="N94" s="143"/>
      <c r="O94" s="143"/>
      <c r="P94" s="143"/>
      <c r="Q94" s="143"/>
      <c r="R94" s="143"/>
      <c r="S94" s="143"/>
      <c r="T94" s="143"/>
    </row>
    <row r="95" spans="1:20" ht="8.1" customHeight="1" x14ac:dyDescent="0.25">
      <c r="A95" s="61"/>
      <c r="B95" s="61"/>
      <c r="C95" s="61"/>
      <c r="D95" s="61"/>
      <c r="E95" s="61"/>
      <c r="F95" s="61"/>
      <c r="G95" s="55"/>
      <c r="H95" s="55"/>
      <c r="I95" s="55"/>
      <c r="J95" s="55"/>
      <c r="K95" s="55"/>
      <c r="L95" s="55"/>
      <c r="M95" s="55"/>
      <c r="N95" s="62"/>
      <c r="O95" s="55"/>
      <c r="P95" s="55"/>
      <c r="Q95" s="55"/>
      <c r="R95" s="55"/>
      <c r="S95" s="55"/>
      <c r="T95" s="55"/>
    </row>
    <row r="96" spans="1:20" ht="12" customHeight="1" x14ac:dyDescent="0.25">
      <c r="A96" s="152" t="s">
        <v>49</v>
      </c>
      <c r="B96" s="152"/>
      <c r="C96" s="152"/>
      <c r="D96" s="152"/>
      <c r="E96" s="152"/>
      <c r="F96" s="152"/>
      <c r="G96" s="152"/>
      <c r="H96" s="152"/>
      <c r="I96" s="152"/>
      <c r="J96" s="188" t="s">
        <v>50</v>
      </c>
      <c r="K96" s="188"/>
      <c r="L96" s="188"/>
      <c r="M96" s="188"/>
      <c r="N96" s="16"/>
      <c r="O96" s="188" t="s">
        <v>51</v>
      </c>
      <c r="P96" s="188"/>
      <c r="Q96" s="188"/>
      <c r="R96" s="188"/>
      <c r="S96" s="188"/>
      <c r="T96" s="63"/>
    </row>
    <row r="97" spans="1:20" ht="8.1" customHeight="1" x14ac:dyDescent="0.25">
      <c r="A97" s="31"/>
      <c r="B97" s="31"/>
      <c r="C97" s="31"/>
      <c r="D97" s="31"/>
      <c r="E97" s="31"/>
      <c r="F97" s="31"/>
      <c r="G97" s="26"/>
      <c r="H97" s="26"/>
      <c r="I97" s="26"/>
      <c r="J97" s="15"/>
      <c r="K97" s="36"/>
      <c r="L97" s="26"/>
      <c r="M97" s="36"/>
      <c r="N97" s="17"/>
      <c r="O97" s="29" t="s">
        <v>52</v>
      </c>
      <c r="P97" s="33"/>
      <c r="Q97" s="30" t="s">
        <v>20</v>
      </c>
      <c r="R97" s="35"/>
      <c r="S97" s="37"/>
      <c r="T97" s="26"/>
    </row>
    <row r="98" spans="1:20" ht="12" customHeight="1" x14ac:dyDescent="0.25">
      <c r="A98" s="98" t="s">
        <v>53</v>
      </c>
      <c r="B98" s="156" t="s">
        <v>54</v>
      </c>
      <c r="C98" s="156"/>
      <c r="D98" s="156"/>
      <c r="E98" s="156"/>
      <c r="F98" s="156"/>
      <c r="G98" s="156"/>
      <c r="H98" s="64"/>
      <c r="I98" s="64"/>
      <c r="J98" s="65"/>
      <c r="K98" s="65"/>
      <c r="L98" s="65"/>
      <c r="M98" s="65"/>
      <c r="N98" s="66"/>
      <c r="O98" s="67">
        <f>S40</f>
        <v>4.3</v>
      </c>
      <c r="P98" s="68" t="s">
        <v>22</v>
      </c>
      <c r="Q98" s="69">
        <v>40</v>
      </c>
      <c r="R98" s="70" t="s">
        <v>18</v>
      </c>
      <c r="S98" s="67">
        <f>O98*Q98</f>
        <v>172</v>
      </c>
      <c r="T98" s="71"/>
    </row>
    <row r="99" spans="1:20" ht="3.95" customHeight="1" x14ac:dyDescent="0.25">
      <c r="A99" s="72"/>
      <c r="B99" s="72"/>
      <c r="C99" s="72"/>
      <c r="D99" s="72"/>
      <c r="E99" s="72"/>
      <c r="F99" s="72"/>
      <c r="G99" s="71"/>
      <c r="H99" s="71"/>
      <c r="I99" s="71"/>
      <c r="J99" s="71"/>
      <c r="K99" s="71"/>
      <c r="L99" s="71"/>
      <c r="M99" s="71"/>
      <c r="N99" s="73"/>
      <c r="O99" s="74"/>
      <c r="P99" s="74"/>
      <c r="Q99" s="74"/>
      <c r="R99" s="74"/>
      <c r="S99" s="74"/>
      <c r="T99" s="71"/>
    </row>
    <row r="100" spans="1:20" ht="12" customHeight="1" x14ac:dyDescent="0.25">
      <c r="A100" s="98" t="s">
        <v>55</v>
      </c>
      <c r="B100" s="156" t="s">
        <v>56</v>
      </c>
      <c r="C100" s="156"/>
      <c r="D100" s="156"/>
      <c r="E100" s="156"/>
      <c r="F100" s="156"/>
      <c r="G100" s="156"/>
      <c r="H100" s="64"/>
      <c r="I100" s="64"/>
      <c r="J100" s="65"/>
      <c r="K100" s="65"/>
      <c r="L100" s="65"/>
      <c r="M100" s="65"/>
      <c r="N100" s="66"/>
      <c r="O100" s="67">
        <f>S78</f>
        <v>4.8</v>
      </c>
      <c r="P100" s="68" t="s">
        <v>22</v>
      </c>
      <c r="Q100" s="69">
        <v>20</v>
      </c>
      <c r="R100" s="70" t="s">
        <v>18</v>
      </c>
      <c r="S100" s="67">
        <f>O100*Q100</f>
        <v>96</v>
      </c>
      <c r="T100" s="71"/>
    </row>
    <row r="101" spans="1:20" ht="3.95" customHeight="1" x14ac:dyDescent="0.25">
      <c r="A101" s="75"/>
      <c r="B101" s="76"/>
      <c r="C101" s="76"/>
      <c r="D101" s="76"/>
      <c r="E101" s="76"/>
      <c r="F101" s="76"/>
      <c r="G101" s="76"/>
      <c r="H101" s="77"/>
      <c r="I101" s="77"/>
      <c r="J101" s="78"/>
      <c r="K101" s="78"/>
      <c r="L101" s="78"/>
      <c r="M101" s="78"/>
      <c r="N101" s="79"/>
      <c r="O101" s="80"/>
      <c r="P101" s="68"/>
      <c r="Q101" s="81"/>
      <c r="R101" s="70"/>
      <c r="S101" s="80"/>
      <c r="T101" s="71"/>
    </row>
    <row r="102" spans="1:20" ht="12" customHeight="1" x14ac:dyDescent="0.25">
      <c r="A102" s="98" t="s">
        <v>57</v>
      </c>
      <c r="B102" s="156" t="s">
        <v>58</v>
      </c>
      <c r="C102" s="156"/>
      <c r="D102" s="156"/>
      <c r="E102" s="156"/>
      <c r="F102" s="156"/>
      <c r="G102" s="156"/>
      <c r="H102" s="64"/>
      <c r="I102" s="64"/>
      <c r="J102" s="65"/>
      <c r="K102" s="65"/>
      <c r="L102" s="65"/>
      <c r="M102" s="65"/>
      <c r="N102" s="66"/>
      <c r="O102" s="82">
        <v>4.7</v>
      </c>
      <c r="P102" s="33" t="s">
        <v>22</v>
      </c>
      <c r="Q102" s="69">
        <v>20</v>
      </c>
      <c r="R102" s="83" t="s">
        <v>18</v>
      </c>
      <c r="S102" s="67">
        <f>O102*Q102</f>
        <v>94</v>
      </c>
      <c r="T102" s="71"/>
    </row>
    <row r="103" spans="1:20" ht="3.95" customHeight="1" x14ac:dyDescent="0.25">
      <c r="A103" s="19"/>
      <c r="B103" s="77"/>
      <c r="C103" s="77"/>
      <c r="D103" s="77"/>
      <c r="E103" s="77"/>
      <c r="F103" s="77"/>
      <c r="G103" s="77"/>
      <c r="H103" s="77"/>
      <c r="I103" s="77"/>
      <c r="J103" s="78"/>
      <c r="K103" s="27" t="s">
        <v>19</v>
      </c>
      <c r="L103" s="78"/>
      <c r="M103" s="78"/>
      <c r="N103" s="17"/>
      <c r="O103" s="84"/>
      <c r="P103" s="33"/>
      <c r="Q103" s="24"/>
      <c r="R103" s="83"/>
      <c r="S103" s="84"/>
      <c r="T103" s="71"/>
    </row>
    <row r="104" spans="1:20" ht="12" customHeight="1" x14ac:dyDescent="0.25">
      <c r="A104" s="98" t="s">
        <v>59</v>
      </c>
      <c r="B104" s="176" t="s">
        <v>60</v>
      </c>
      <c r="C104" s="176"/>
      <c r="D104" s="176"/>
      <c r="E104" s="176"/>
      <c r="F104" s="176"/>
      <c r="G104" s="177" t="s">
        <v>61</v>
      </c>
      <c r="H104" s="177"/>
      <c r="I104" s="177"/>
      <c r="J104" s="178"/>
      <c r="K104" s="85">
        <v>4.5</v>
      </c>
      <c r="L104" s="101"/>
      <c r="M104" s="71"/>
      <c r="N104" s="73"/>
      <c r="O104" s="71"/>
      <c r="P104" s="71"/>
      <c r="Q104" s="71"/>
      <c r="R104" s="71"/>
      <c r="S104" s="71"/>
      <c r="T104" s="71"/>
    </row>
    <row r="105" spans="1:20" ht="12" customHeight="1" x14ac:dyDescent="0.25">
      <c r="A105" s="19"/>
      <c r="B105" s="86"/>
      <c r="C105" s="86"/>
      <c r="D105" s="86"/>
      <c r="E105" s="86"/>
      <c r="F105" s="86"/>
      <c r="G105" s="179" t="s">
        <v>62</v>
      </c>
      <c r="H105" s="179"/>
      <c r="I105" s="179"/>
      <c r="J105" s="180"/>
      <c r="K105" s="85">
        <v>5</v>
      </c>
      <c r="L105" s="87"/>
      <c r="M105" s="24"/>
      <c r="N105" s="23"/>
      <c r="O105" s="88"/>
      <c r="P105" s="88"/>
      <c r="Q105" s="89"/>
      <c r="R105" s="89"/>
      <c r="S105" s="89"/>
      <c r="T105" s="89"/>
    </row>
    <row r="106" spans="1:20" ht="12" customHeight="1" x14ac:dyDescent="0.25">
      <c r="A106" s="90"/>
      <c r="B106" s="86"/>
      <c r="C106" s="86"/>
      <c r="D106" s="86"/>
      <c r="E106" s="86"/>
      <c r="F106" s="86"/>
      <c r="G106" s="181" t="s">
        <v>63</v>
      </c>
      <c r="H106" s="181"/>
      <c r="I106" s="181"/>
      <c r="J106" s="182"/>
      <c r="K106" s="67">
        <f>SUM(K104:K105)</f>
        <v>9.5</v>
      </c>
      <c r="L106" s="35" t="s">
        <v>64</v>
      </c>
      <c r="M106" s="91">
        <v>2</v>
      </c>
      <c r="N106" s="79" t="s">
        <v>18</v>
      </c>
      <c r="O106" s="32">
        <f>ROUND(K106/M106,1)</f>
        <v>4.8</v>
      </c>
      <c r="P106" s="33" t="s">
        <v>22</v>
      </c>
      <c r="Q106" s="69">
        <v>20</v>
      </c>
      <c r="R106" s="83" t="s">
        <v>18</v>
      </c>
      <c r="S106" s="67">
        <f>O106*Q106</f>
        <v>96</v>
      </c>
      <c r="T106" s="89"/>
    </row>
    <row r="107" spans="1:20" ht="8.1" customHeight="1" x14ac:dyDescent="0.25">
      <c r="A107" s="61"/>
      <c r="B107" s="61"/>
      <c r="C107" s="61"/>
      <c r="D107" s="61"/>
      <c r="E107" s="61"/>
      <c r="F107" s="61"/>
      <c r="G107" s="55"/>
      <c r="H107" s="55"/>
      <c r="I107" s="55"/>
      <c r="J107" s="55"/>
      <c r="K107" s="36"/>
      <c r="L107" s="26"/>
      <c r="M107" s="36"/>
      <c r="N107" s="17"/>
      <c r="O107" s="37"/>
      <c r="P107" s="33"/>
      <c r="Q107" s="30" t="s">
        <v>20</v>
      </c>
      <c r="R107" s="35"/>
      <c r="S107" s="30" t="s">
        <v>18</v>
      </c>
      <c r="T107" s="26"/>
    </row>
    <row r="108" spans="1:20" ht="12" customHeight="1" x14ac:dyDescent="0.25">
      <c r="A108" s="61"/>
      <c r="B108" s="61"/>
      <c r="C108" s="61"/>
      <c r="D108" s="61"/>
      <c r="E108" s="61"/>
      <c r="F108" s="61"/>
      <c r="G108" s="50"/>
      <c r="H108" s="50"/>
      <c r="I108" s="50"/>
      <c r="J108" s="24"/>
      <c r="K108" s="183" t="s">
        <v>28</v>
      </c>
      <c r="L108" s="183"/>
      <c r="M108" s="183"/>
      <c r="N108" s="183"/>
      <c r="O108" s="183"/>
      <c r="P108" s="184"/>
      <c r="Q108" s="38">
        <f>SUM(Q98,Q100,Q102,Q106)</f>
        <v>100</v>
      </c>
      <c r="R108" s="18"/>
      <c r="S108" s="32">
        <f>SUM(S98,S100,S102,S106)</f>
        <v>458</v>
      </c>
      <c r="T108" s="26"/>
    </row>
    <row r="109" spans="1:20" ht="8.1" customHeight="1" x14ac:dyDescent="0.25">
      <c r="A109" s="186" t="s">
        <v>87</v>
      </c>
      <c r="B109" s="186"/>
      <c r="C109" s="186"/>
      <c r="D109" s="186"/>
      <c r="E109" s="186"/>
      <c r="F109" s="186"/>
      <c r="G109" s="186"/>
      <c r="H109" s="186"/>
      <c r="I109" s="186"/>
      <c r="J109" s="186"/>
      <c r="K109" s="36"/>
      <c r="L109" s="26"/>
      <c r="M109" s="36"/>
      <c r="N109" s="17"/>
      <c r="O109" s="37"/>
      <c r="P109" s="33"/>
      <c r="Q109" s="39"/>
      <c r="R109" s="35"/>
      <c r="S109" s="30" t="s">
        <v>29</v>
      </c>
      <c r="T109" s="26"/>
    </row>
    <row r="110" spans="1:20" ht="12" customHeight="1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5" t="s">
        <v>65</v>
      </c>
      <c r="L110" s="185"/>
      <c r="M110" s="185"/>
      <c r="N110" s="185"/>
      <c r="O110" s="185"/>
      <c r="P110" s="185"/>
      <c r="Q110" s="185"/>
      <c r="R110" s="92" t="s">
        <v>52</v>
      </c>
      <c r="S110" s="41">
        <f>ROUND((S108/100),1)</f>
        <v>4.5999999999999996</v>
      </c>
      <c r="T110" s="24"/>
    </row>
    <row r="111" spans="1:20" ht="8.1" customHeight="1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55"/>
      <c r="L111" s="55"/>
      <c r="M111" s="55"/>
      <c r="N111" s="62"/>
      <c r="O111" s="55"/>
      <c r="P111" s="55"/>
      <c r="Q111" s="55"/>
      <c r="R111" s="55"/>
      <c r="S111" s="55"/>
      <c r="T111" s="55"/>
    </row>
    <row r="112" spans="1:20" ht="12" customHeight="1" x14ac:dyDescent="0.25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 t="s">
        <v>88</v>
      </c>
      <c r="L112" s="186"/>
      <c r="M112" s="186"/>
      <c r="N112" s="186"/>
      <c r="O112" s="186"/>
      <c r="P112" s="187" t="str">
        <f>IF(OR(S40&lt;4,S78&lt;4,S110&lt;4),"NICHT BESTANDEN","BESTANDEN")</f>
        <v>BESTANDEN</v>
      </c>
      <c r="Q112" s="187"/>
      <c r="R112" s="187"/>
      <c r="S112" s="187"/>
      <c r="T112" s="57"/>
    </row>
    <row r="113" spans="1:20" ht="12" customHeight="1" x14ac:dyDescent="0.25">
      <c r="A113" s="93"/>
      <c r="B113" s="55"/>
      <c r="C113" s="55"/>
      <c r="D113" s="55"/>
      <c r="E113" s="55"/>
      <c r="F113" s="55"/>
      <c r="G113" s="50"/>
      <c r="H113" s="50"/>
      <c r="I113" s="50"/>
      <c r="J113" s="55"/>
      <c r="K113" s="55"/>
      <c r="L113" s="55"/>
      <c r="M113" s="55"/>
      <c r="N113" s="62"/>
      <c r="O113" s="55"/>
      <c r="P113" s="55"/>
      <c r="Q113" s="55"/>
      <c r="R113" s="55"/>
      <c r="S113" s="55"/>
      <c r="T113" s="55"/>
    </row>
    <row r="114" spans="1:20" ht="12" customHeight="1" x14ac:dyDescent="0.25">
      <c r="A114" s="171" t="s">
        <v>66</v>
      </c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53"/>
    </row>
    <row r="115" spans="1:20" ht="3.95" customHeight="1" x14ac:dyDescent="0.25">
      <c r="A115" s="93"/>
      <c r="B115" s="55"/>
      <c r="C115" s="55"/>
      <c r="D115" s="55"/>
      <c r="E115" s="55"/>
      <c r="F115" s="55"/>
      <c r="G115" s="50"/>
      <c r="H115" s="50"/>
      <c r="I115" s="50"/>
      <c r="J115" s="55"/>
      <c r="K115" s="55"/>
      <c r="L115" s="55"/>
      <c r="M115" s="55"/>
      <c r="N115" s="62"/>
      <c r="O115" s="55"/>
      <c r="P115" s="55"/>
      <c r="Q115" s="55"/>
      <c r="R115" s="55"/>
      <c r="S115" s="55"/>
      <c r="T115" s="55"/>
    </row>
    <row r="116" spans="1:20" ht="12" customHeight="1" x14ac:dyDescent="0.25">
      <c r="A116" s="172" t="s">
        <v>67</v>
      </c>
      <c r="B116" s="172"/>
      <c r="C116" s="172"/>
      <c r="D116" s="172"/>
      <c r="E116" s="172"/>
      <c r="F116" s="172"/>
      <c r="G116" s="56"/>
      <c r="H116" s="56"/>
      <c r="I116" s="56"/>
      <c r="J116" s="56"/>
      <c r="K116" s="173" t="s">
        <v>68</v>
      </c>
      <c r="L116" s="173"/>
      <c r="M116" s="173"/>
      <c r="N116" s="173"/>
      <c r="O116" s="173"/>
      <c r="P116" s="173"/>
      <c r="Q116" s="173"/>
      <c r="R116" s="173"/>
      <c r="S116" s="173"/>
      <c r="T116" s="57"/>
    </row>
    <row r="117" spans="1:20" ht="12" customHeight="1" x14ac:dyDescent="0.25">
      <c r="A117" s="174"/>
      <c r="B117" s="174"/>
      <c r="C117" s="174"/>
      <c r="D117" s="174"/>
      <c r="E117" s="174"/>
      <c r="F117" s="174"/>
      <c r="G117" s="58"/>
      <c r="H117" s="58"/>
      <c r="I117" s="58"/>
      <c r="J117" s="58"/>
      <c r="K117" s="174"/>
      <c r="L117" s="174"/>
      <c r="M117" s="174"/>
      <c r="N117" s="174"/>
      <c r="O117" s="174"/>
      <c r="P117" s="174"/>
      <c r="Q117" s="174"/>
      <c r="R117" s="174"/>
      <c r="S117" s="174"/>
      <c r="T117" s="58"/>
    </row>
    <row r="118" spans="1:20" ht="12" customHeight="1" x14ac:dyDescent="0.25">
      <c r="A118" s="175"/>
      <c r="B118" s="175"/>
      <c r="C118" s="175"/>
      <c r="D118" s="175"/>
      <c r="E118" s="175"/>
      <c r="F118" s="175"/>
      <c r="G118" s="58"/>
      <c r="H118" s="58"/>
      <c r="I118" s="58"/>
      <c r="J118" s="58"/>
      <c r="K118" s="175"/>
      <c r="L118" s="175"/>
      <c r="M118" s="175"/>
      <c r="N118" s="175"/>
      <c r="O118" s="175"/>
      <c r="P118" s="175"/>
      <c r="Q118" s="175"/>
      <c r="R118" s="175"/>
      <c r="S118" s="175"/>
      <c r="T118" s="58"/>
    </row>
    <row r="119" spans="1:20" ht="12" customHeight="1" x14ac:dyDescent="0.25">
      <c r="A119" s="93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62"/>
      <c r="O119" s="55"/>
      <c r="P119" s="55"/>
      <c r="Q119" s="55"/>
      <c r="R119" s="55"/>
      <c r="S119" s="55"/>
      <c r="T119" s="55"/>
    </row>
    <row r="123" spans="1:20" ht="12" customHeight="1" x14ac:dyDescent="0.25">
      <c r="A123" s="115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</row>
    <row r="125" spans="1:20" ht="12" hidden="1" customHeight="1" x14ac:dyDescent="0.25"/>
    <row r="126" spans="1:20" s="124" customFormat="1" ht="12" hidden="1" customHeight="1" x14ac:dyDescent="0.2">
      <c r="A126" s="124" t="s">
        <v>70</v>
      </c>
    </row>
    <row r="127" spans="1:20" s="124" customFormat="1" ht="12" hidden="1" customHeight="1" x14ac:dyDescent="0.2">
      <c r="A127" s="125">
        <v>6</v>
      </c>
      <c r="B127" s="125">
        <v>5.5</v>
      </c>
      <c r="C127" s="125">
        <v>5</v>
      </c>
      <c r="D127" s="125">
        <v>4.5</v>
      </c>
      <c r="E127" s="125">
        <v>4</v>
      </c>
      <c r="F127" s="125">
        <v>3.5</v>
      </c>
      <c r="G127" s="125">
        <v>3</v>
      </c>
      <c r="H127" s="125">
        <v>2.5</v>
      </c>
      <c r="I127" s="125">
        <v>2</v>
      </c>
      <c r="J127" s="125">
        <v>1.5</v>
      </c>
      <c r="K127" s="125">
        <v>1</v>
      </c>
    </row>
    <row r="128" spans="1:20" s="124" customFormat="1" ht="12" hidden="1" customHeight="1" x14ac:dyDescent="0.2"/>
    <row r="129" spans="1:1" s="124" customFormat="1" ht="12" hidden="1" customHeight="1" x14ac:dyDescent="0.2">
      <c r="A129" s="124" t="s">
        <v>83</v>
      </c>
    </row>
    <row r="130" spans="1:1" s="124" customFormat="1" ht="12" hidden="1" customHeight="1" x14ac:dyDescent="0.2">
      <c r="A130" s="124" t="s">
        <v>82</v>
      </c>
    </row>
    <row r="131" spans="1:1" s="124" customFormat="1" ht="12" hidden="1" customHeight="1" x14ac:dyDescent="0.2">
      <c r="A131" s="126" t="s">
        <v>75</v>
      </c>
    </row>
    <row r="132" spans="1:1" s="124" customFormat="1" ht="12" hidden="1" customHeight="1" x14ac:dyDescent="0.2">
      <c r="A132" s="126" t="s">
        <v>74</v>
      </c>
    </row>
    <row r="133" spans="1:1" ht="12" hidden="1" customHeight="1" x14ac:dyDescent="0.25"/>
  </sheetData>
  <mergeCells count="114">
    <mergeCell ref="A1:G1"/>
    <mergeCell ref="H1:T1"/>
    <mergeCell ref="A3:G3"/>
    <mergeCell ref="H3:I3"/>
    <mergeCell ref="J3:L3"/>
    <mergeCell ref="M3:N3"/>
    <mergeCell ref="O3:T3"/>
    <mergeCell ref="A6:C6"/>
    <mergeCell ref="A7:C7"/>
    <mergeCell ref="B27:I27"/>
    <mergeCell ref="B28:T28"/>
    <mergeCell ref="B29:I29"/>
    <mergeCell ref="B30:T30"/>
    <mergeCell ref="B31:I31"/>
    <mergeCell ref="A11:C11"/>
    <mergeCell ref="A18:C18"/>
    <mergeCell ref="D6:T6"/>
    <mergeCell ref="D7:T7"/>
    <mergeCell ref="D11:T11"/>
    <mergeCell ref="A13:C16"/>
    <mergeCell ref="D13:T13"/>
    <mergeCell ref="D14:T14"/>
    <mergeCell ref="D15:T15"/>
    <mergeCell ref="D16:T16"/>
    <mergeCell ref="B25:G25"/>
    <mergeCell ref="D18:T18"/>
    <mergeCell ref="D9:I9"/>
    <mergeCell ref="A20:I20"/>
    <mergeCell ref="A22:E23"/>
    <mergeCell ref="J9:T9"/>
    <mergeCell ref="P25:R25"/>
    <mergeCell ref="A47:T47"/>
    <mergeCell ref="A48:T48"/>
    <mergeCell ref="A49:T49"/>
    <mergeCell ref="B32:T32"/>
    <mergeCell ref="B33:I33"/>
    <mergeCell ref="B34:T34"/>
    <mergeCell ref="B35:I35"/>
    <mergeCell ref="B36:T36"/>
    <mergeCell ref="K38:P38"/>
    <mergeCell ref="K40:R40"/>
    <mergeCell ref="R41:T41"/>
    <mergeCell ref="A43:J43"/>
    <mergeCell ref="A44:T44"/>
    <mergeCell ref="A45:T45"/>
    <mergeCell ref="A46:T46"/>
    <mergeCell ref="K76:P76"/>
    <mergeCell ref="K78:R78"/>
    <mergeCell ref="A80:J80"/>
    <mergeCell ref="A81:T81"/>
    <mergeCell ref="A85:T85"/>
    <mergeCell ref="K73:M73"/>
    <mergeCell ref="B74:T74"/>
    <mergeCell ref="B71:I71"/>
    <mergeCell ref="A84:T84"/>
    <mergeCell ref="B73:I73"/>
    <mergeCell ref="K71:M71"/>
    <mergeCell ref="B72:T72"/>
    <mergeCell ref="A82:T82"/>
    <mergeCell ref="A83:T83"/>
    <mergeCell ref="R79:T80"/>
    <mergeCell ref="A96:I96"/>
    <mergeCell ref="J96:M96"/>
    <mergeCell ref="O96:S96"/>
    <mergeCell ref="B98:G98"/>
    <mergeCell ref="B100:G100"/>
    <mergeCell ref="B102:G102"/>
    <mergeCell ref="A86:T86"/>
    <mergeCell ref="A88:G88"/>
    <mergeCell ref="A90:F90"/>
    <mergeCell ref="K90:S90"/>
    <mergeCell ref="A91:F92"/>
    <mergeCell ref="K91:S92"/>
    <mergeCell ref="A114:S114"/>
    <mergeCell ref="A116:F116"/>
    <mergeCell ref="K116:S116"/>
    <mergeCell ref="A117:F118"/>
    <mergeCell ref="K117:S118"/>
    <mergeCell ref="B104:F104"/>
    <mergeCell ref="G104:J104"/>
    <mergeCell ref="G105:J105"/>
    <mergeCell ref="G106:J106"/>
    <mergeCell ref="K108:P108"/>
    <mergeCell ref="K110:Q110"/>
    <mergeCell ref="A109:J112"/>
    <mergeCell ref="K112:O112"/>
    <mergeCell ref="P112:S112"/>
    <mergeCell ref="B70:T70"/>
    <mergeCell ref="B63:I63"/>
    <mergeCell ref="K63:M63"/>
    <mergeCell ref="B64:T64"/>
    <mergeCell ref="B65:I65"/>
    <mergeCell ref="K65:M65"/>
    <mergeCell ref="B66:T66"/>
    <mergeCell ref="B61:I61"/>
    <mergeCell ref="K61:M61"/>
    <mergeCell ref="B62:T62"/>
    <mergeCell ref="A50:T50"/>
    <mergeCell ref="A58:I58"/>
    <mergeCell ref="B59:G59"/>
    <mergeCell ref="K59:M59"/>
    <mergeCell ref="P59:R59"/>
    <mergeCell ref="A60:J60"/>
    <mergeCell ref="A68:J68"/>
    <mergeCell ref="B69:I69"/>
    <mergeCell ref="K69:M69"/>
    <mergeCell ref="A51:T51"/>
    <mergeCell ref="A52:T52"/>
    <mergeCell ref="A53:T53"/>
    <mergeCell ref="A56:B56"/>
    <mergeCell ref="C56:H56"/>
    <mergeCell ref="J56:L56"/>
    <mergeCell ref="M56:N56"/>
    <mergeCell ref="O56:T56"/>
  </mergeCells>
  <conditionalFormatting sqref="S78">
    <cfRule type="cellIs" dxfId="2" priority="3" operator="lessThan">
      <formula>4</formula>
    </cfRule>
  </conditionalFormatting>
  <conditionalFormatting sqref="P112:S112">
    <cfRule type="containsText" dxfId="1" priority="1" operator="containsText" text="NICHT BESTANDEN">
      <formula>NOT(ISERROR(SEARCH("NICHT BESTANDEN",P112)))</formula>
    </cfRule>
    <cfRule type="containsText" dxfId="0" priority="2" operator="containsText" text="BESTANDEN">
      <formula>NOT(ISERROR(SEARCH("BESTANDEN",P112)))</formula>
    </cfRule>
  </conditionalFormatting>
  <dataValidations count="4">
    <dataValidation type="decimal" allowBlank="1" showInputMessage="1" showErrorMessage="1" sqref="O102">
      <formula1>1</formula1>
      <formula2>6</formula2>
    </dataValidation>
    <dataValidation type="decimal" allowBlank="1" showInputMessage="1" showErrorMessage="1" sqref="M27 M29 M31 M33 M35">
      <formula1>0</formula1>
      <formula2>K27</formula2>
    </dataValidation>
    <dataValidation type="list" allowBlank="1" showInputMessage="1" showErrorMessage="1" sqref="O61 O65 O63 O69 O71 O73 K104:K105">
      <formula1>$A$127:$K$127</formula1>
    </dataValidation>
    <dataValidation type="list" allowBlank="1" showInputMessage="1" showErrorMessage="1" sqref="D9:I9">
      <formula1>$A$130:$A$132</formula1>
    </dataValidation>
  </dataValidations>
  <pageMargins left="0.39370078740157483" right="0.39370078740157483" top="1.3779527559055118" bottom="0.59055118110236227" header="0.31496062992125984" footer="0.31496062992125984"/>
  <pageSetup paperSize="9" orientation="portrait" r:id="rId1"/>
  <headerFooter scaleWithDoc="0">
    <oddHeader>&amp;L&amp;G&amp;R&amp;G</oddHeader>
    <oddFooter>&amp;L&amp;"Calibri,Standard"&amp;8&amp;F&amp;R&amp;8&amp;P von &amp;N</oddFooter>
  </headerFooter>
  <rowBreaks count="1" manualBreakCount="1">
    <brk id="5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Elektroplaner EFZ</vt:lpstr>
    </vt:vector>
  </TitlesOfParts>
  <Company>VSEI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Felix</dc:creator>
  <cp:lastModifiedBy>Administrator</cp:lastModifiedBy>
  <cp:lastPrinted>2017-06-12T08:20:22Z</cp:lastPrinted>
  <dcterms:created xsi:type="dcterms:W3CDTF">2016-12-07T10:39:25Z</dcterms:created>
  <dcterms:modified xsi:type="dcterms:W3CDTF">2017-10-17T07:28:30Z</dcterms:modified>
</cp:coreProperties>
</file>